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zeker\OneDrive\Masaüstü\"/>
    </mc:Choice>
  </mc:AlternateContent>
  <xr:revisionPtr revIDLastSave="0" documentId="13_ncr:1_{4C10EA47-322F-4E6D-9CCD-504F9DF5ACE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Özet Panel" sheetId="1" r:id="rId1"/>
    <sheet name="1. Eğitim-Öğretim" sheetId="2" r:id="rId2"/>
    <sheet name="2. Araştırma-Geliştirme" sheetId="3" r:id="rId3"/>
    <sheet name="3. Toplumsal Katkı" sheetId="4" r:id="rId4"/>
    <sheet name="4. Yönetişim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Vgi9K5zKbue2MTgBwOuY5pw80XjzWJEOf1GMvxqB93s="/>
    </ext>
  </extLst>
</workbook>
</file>

<file path=xl/calcChain.xml><?xml version="1.0" encoding="utf-8"?>
<calcChain xmlns="http://schemas.openxmlformats.org/spreadsheetml/2006/main">
  <c r="G5" i="1" l="1"/>
  <c r="F20" i="2"/>
  <c r="G6" i="1" s="1"/>
  <c r="G20" i="1"/>
  <c r="G19" i="1"/>
  <c r="G12" i="1"/>
  <c r="G8" i="1"/>
  <c r="G20" i="2"/>
  <c r="G7" i="1" s="1"/>
  <c r="I49" i="2"/>
  <c r="I48" i="2"/>
  <c r="I42" i="2"/>
  <c r="I43" i="2"/>
  <c r="I44" i="2"/>
  <c r="I45" i="2"/>
  <c r="I46" i="2"/>
  <c r="I47" i="2"/>
  <c r="I41" i="2"/>
  <c r="I40" i="2"/>
  <c r="I39" i="2"/>
  <c r="F24" i="5"/>
  <c r="F23" i="5"/>
  <c r="F22" i="5"/>
  <c r="F21" i="5"/>
  <c r="F20" i="5"/>
  <c r="F19" i="5"/>
  <c r="F18" i="5"/>
  <c r="F25" i="3"/>
  <c r="F24" i="3"/>
  <c r="F23" i="3"/>
  <c r="F22" i="3"/>
  <c r="F21" i="3"/>
  <c r="I59" i="2"/>
  <c r="I58" i="2"/>
  <c r="I57" i="2"/>
  <c r="I56" i="2"/>
  <c r="I55" i="2"/>
  <c r="I54" i="2"/>
  <c r="I53" i="2"/>
  <c r="I52" i="2"/>
  <c r="I51" i="2"/>
  <c r="I50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G9" i="1" s="1"/>
  <c r="G30" i="1"/>
  <c r="G29" i="1"/>
  <c r="G28" i="1"/>
  <c r="G27" i="1"/>
  <c r="G26" i="1"/>
  <c r="G23" i="1"/>
  <c r="G22" i="1"/>
  <c r="G21" i="1"/>
  <c r="G16" i="1"/>
  <c r="G15" i="1"/>
  <c r="G13" i="1"/>
</calcChain>
</file>

<file path=xl/sharedStrings.xml><?xml version="1.0" encoding="utf-8"?>
<sst xmlns="http://schemas.openxmlformats.org/spreadsheetml/2006/main" count="513" uniqueCount="305">
  <si>
    <t>ORTAKÖY MYO – KURUMSAL PERFORMANS PANELİ  |  2025–2026</t>
  </si>
  <si>
    <t>ORTAKÖY MYO – 2. ARAŞTIRMA-GELIŞTIRME FAALİYET TABLOSU  |  2025–2026</t>
  </si>
  <si>
    <t>ORTAKÖY MYO – 1. EĞITIM-ÖĞRETIM FAALİYET TABLOSU  |  2025–2026</t>
  </si>
  <si>
    <t>ORTAKÖY MYO – 3. TOPLUMSAL KATKI FAALİYET TABLOSU  |  2025–2026</t>
  </si>
  <si>
    <t>Akademik Yıl: 2025–2026  |  Ortaköy Meslek Yüksekokulu</t>
  </si>
  <si>
    <t>Bu panel dört stratejik başlık altındaki faaliyetlerin sayısal özetini sunmaktadır.</t>
  </si>
  <si>
    <t>A. AKADEMİK YAYINLAR</t>
  </si>
  <si>
    <t xml:space="preserve">  EĞİTİM VE ÖĞRETİM</t>
  </si>
  <si>
    <t>Düzenlenen Etkinlik Sayısı</t>
  </si>
  <si>
    <t>Öğretim Elemanı</t>
  </si>
  <si>
    <t>A. ETKİNLİK VE ÖĞRENİM DENEYİMİ</t>
  </si>
  <si>
    <t>Yayın Türü</t>
  </si>
  <si>
    <t>Makale / Bildiri Adı</t>
  </si>
  <si>
    <t>Yayın Yeri</t>
  </si>
  <si>
    <t>Yıl</t>
  </si>
  <si>
    <t>İndeks</t>
  </si>
  <si>
    <t>Q Değeri</t>
  </si>
  <si>
    <t>Atıf Sayısı</t>
  </si>
  <si>
    <t>A. SOSYAL SORUMLULUK VE TOPLUM HİZMETİ ETKİNLİKLERİ</t>
  </si>
  <si>
    <t>Ortak Yazar(lar)</t>
  </si>
  <si>
    <t>Bölüm / Program</t>
  </si>
  <si>
    <t>Etkinlik Adı</t>
  </si>
  <si>
    <t>Etkinlik Türü</t>
  </si>
  <si>
    <t>Makale</t>
  </si>
  <si>
    <t>Sorumlu Öğretim Elemanı</t>
  </si>
  <si>
    <t>Tarih</t>
  </si>
  <si>
    <t>Toplam Katılan Öğrenci</t>
  </si>
  <si>
    <t>Katılan Öğrenci</t>
  </si>
  <si>
    <t>Memnuniyet (%)</t>
  </si>
  <si>
    <t>Paydaş / İşbirliği</t>
  </si>
  <si>
    <t>Çıktı / Not</t>
  </si>
  <si>
    <t>Öğrenci Memnuniyet Ort. (%)</t>
  </si>
  <si>
    <t>-</t>
  </si>
  <si>
    <t>Teknik Gezi</t>
  </si>
  <si>
    <t>Yer</t>
  </si>
  <si>
    <t>Katılımcı Sayısı</t>
  </si>
  <si>
    <t>Paydaş Kuruluş</t>
  </si>
  <si>
    <t>Çıktı / Etki</t>
  </si>
  <si>
    <t>Tamamlanan Ders Sayısı</t>
  </si>
  <si>
    <t>Sosyal Sorumluluk</t>
  </si>
  <si>
    <t>Seminer</t>
  </si>
  <si>
    <t>Genel Geçme Oranı (%)</t>
  </si>
  <si>
    <t>Oryantasyon</t>
  </si>
  <si>
    <t>Q2</t>
  </si>
  <si>
    <t xml:space="preserve">  ARAŞTIRMA VE GELİŞTİRME</t>
  </si>
  <si>
    <t>Toplam Yayın Sayısı</t>
  </si>
  <si>
    <t>B. SANAYİ VE KURUM İŞBİRLİKLERİ</t>
  </si>
  <si>
    <t>Aktif Proje Sayısı</t>
  </si>
  <si>
    <t>Paydaş Kurum</t>
  </si>
  <si>
    <t>İşbirliği Türü</t>
  </si>
  <si>
    <t>Kapsam</t>
  </si>
  <si>
    <t>Q1</t>
  </si>
  <si>
    <t>Başlangıç</t>
  </si>
  <si>
    <t>Bitiş / Yenileme</t>
  </si>
  <si>
    <t>Staj Öğrenci Sayısı</t>
  </si>
  <si>
    <t>İstihdam Edilen Mezun</t>
  </si>
  <si>
    <t>Durum</t>
  </si>
  <si>
    <t>Protokol No</t>
  </si>
  <si>
    <t>TÜBİTAK Projesi</t>
  </si>
  <si>
    <t>Toplam Proje Bütçesi (₺)</t>
  </si>
  <si>
    <t>Danışmanlık Toplantıları</t>
  </si>
  <si>
    <t>Danışmanlar</t>
  </si>
  <si>
    <t>Bilgilendirme</t>
  </si>
  <si>
    <t>Uluslararası İşbirliği</t>
  </si>
  <si>
    <t xml:space="preserve">  TOPLUMSAL KATKI</t>
  </si>
  <si>
    <t>Düzenlenen Etkinlik / Faaliyet</t>
  </si>
  <si>
    <t>Toplam Katılımcı</t>
  </si>
  <si>
    <t>Aktif Sanayi İşbirliği Protokolü</t>
  </si>
  <si>
    <t xml:space="preserve">  YÖNETİŞİM</t>
  </si>
  <si>
    <t>Kalite / Akreditasyon Faaliyeti</t>
  </si>
  <si>
    <t>TOPLAM / ORTALAMA</t>
  </si>
  <si>
    <t>B. PROJELER</t>
  </si>
  <si>
    <t>Personel Eğitim Katılımı (kişi)</t>
  </si>
  <si>
    <t>Proje Yürütücüsü</t>
  </si>
  <si>
    <t>Proje Adı</t>
  </si>
  <si>
    <t>Proje No</t>
  </si>
  <si>
    <t>Destekleyen Kuruluş</t>
  </si>
  <si>
    <t>Bitiş</t>
  </si>
  <si>
    <t>Bütçe (₺)</t>
  </si>
  <si>
    <t>Araştırmacılar</t>
  </si>
  <si>
    <t>Alan</t>
  </si>
  <si>
    <t>Kişi Başı Eğitim Saati</t>
  </si>
  <si>
    <t>Öğrenci Memnuniyeti (%)</t>
  </si>
  <si>
    <t>B. DERS BAŞARI GÖSTERGELERİ</t>
  </si>
  <si>
    <t>İşveren Memnuniyeti (%)</t>
  </si>
  <si>
    <t>Ders Kodu</t>
  </si>
  <si>
    <t>C. YILLIK PERFORMANS KARŞILAŞTIRMASI</t>
  </si>
  <si>
    <t>Ders Adı</t>
  </si>
  <si>
    <t>Kayıtlı</t>
  </si>
  <si>
    <t>Sınava Giren</t>
  </si>
  <si>
    <t>Gösterge</t>
  </si>
  <si>
    <t>Geçen</t>
  </si>
  <si>
    <t>Kalan</t>
  </si>
  <si>
    <t>2023–24</t>
  </si>
  <si>
    <t>Geçme Oranı (%)</t>
  </si>
  <si>
    <t>2024–25</t>
  </si>
  <si>
    <t>Bütünleme (kişi)</t>
  </si>
  <si>
    <t>2025–26 Hedef</t>
  </si>
  <si>
    <t>2025–26 Gerçekleşen</t>
  </si>
  <si>
    <t>Memnuniyet (/5)</t>
  </si>
  <si>
    <t>Değişim</t>
  </si>
  <si>
    <t>Dönem</t>
  </si>
  <si>
    <t>Not</t>
  </si>
  <si>
    <t>BİL 181</t>
  </si>
  <si>
    <t>Temel Bilgisayar Bilimleri</t>
  </si>
  <si>
    <t>Öğr. Gör. Adem İĞDE</t>
  </si>
  <si>
    <t>TÜBİTAK Projesi (Kabul)</t>
  </si>
  <si>
    <t>2025–26 Güz</t>
  </si>
  <si>
    <t>BAP Projesi (Aktif)</t>
  </si>
  <si>
    <t>Atıf Sayısı (toplam)</t>
  </si>
  <si>
    <t>ORTAKÖY MYO – 4. YÖNETIŞIM FAALİYET TABLOSU  |  2025–2026</t>
  </si>
  <si>
    <t>A. KALİTE GÜVENCE VE AKREDİTASYON FAALİYETLERİ</t>
  </si>
  <si>
    <t>Faaliyet Adı</t>
  </si>
  <si>
    <t>Faaliyet Türü</t>
  </si>
  <si>
    <t>Sorumlu</t>
  </si>
  <si>
    <t>Tamamlanma (%)</t>
  </si>
  <si>
    <t>Çıktı / Belge</t>
  </si>
  <si>
    <t>YÖKAK / MEDEK Kriteri</t>
  </si>
  <si>
    <t>Açıklama</t>
  </si>
  <si>
    <t>Öğrenci Memnuniyet Anketleri – Analiz</t>
  </si>
  <si>
    <t>Ölçme–Değerlendirme</t>
  </si>
  <si>
    <t>Kalite Birimi</t>
  </si>
  <si>
    <t>Şub 2026</t>
  </si>
  <si>
    <t>Mar 2026</t>
  </si>
  <si>
    <t>Memnuniyet Analiz Raporu</t>
  </si>
  <si>
    <t>B.2.3</t>
  </si>
  <si>
    <t>B. PERSONEL GELİŞİM FAALİYETLERİ</t>
  </si>
  <si>
    <t>Eğitim / Faaliyet Adı</t>
  </si>
  <si>
    <t>Türü</t>
  </si>
  <si>
    <t>Katılan Personel</t>
  </si>
  <si>
    <t>Süre (Saat)</t>
  </si>
  <si>
    <t>Düzenleyen</t>
  </si>
  <si>
    <t>Sertifika</t>
  </si>
  <si>
    <t>YÖKAK Eğitimi: Kalite Güvence Sistemleri</t>
  </si>
  <si>
    <t>Hizmet İçi Eğitim</t>
  </si>
  <si>
    <t>YÖKAK</t>
  </si>
  <si>
    <t>Evet</t>
  </si>
  <si>
    <t>Akreditasyon, ÖDR hazırlık</t>
  </si>
  <si>
    <t>Bologna Süreci Bilgilendirme</t>
  </si>
  <si>
    <t>Kurumsal Eğitim</t>
  </si>
  <si>
    <t>Aksaray Ü. BKEK</t>
  </si>
  <si>
    <t>Hayır</t>
  </si>
  <si>
    <t>ÖÇ–PÇ ilişkilendirmesi</t>
  </si>
  <si>
    <t>C. KURUMSAL PERFORMANS GÖSTERGELERİ (Trend)</t>
  </si>
  <si>
    <t>Performans Göstergesi</t>
  </si>
  <si>
    <t>Sapma</t>
  </si>
  <si>
    <t>Öğrenci Memnuniyet Ortalaması (%)</t>
  </si>
  <si>
    <t>İşveren Memnuniyet Oranı (%)</t>
  </si>
  <si>
    <t>Mezun İstihdam Oranı (%)</t>
  </si>
  <si>
    <t>Öğretim Elemanı Başına Proje Sayısı</t>
  </si>
  <si>
    <t>Yıllık Toplam Etkinlik Sayısı</t>
  </si>
  <si>
    <t>2025–26 Bahar</t>
  </si>
  <si>
    <t>Personel Kişi Başı Eğitim Saati</t>
  </si>
  <si>
    <t>Sosyal ve Kültürel Etkinlikler</t>
  </si>
  <si>
    <t>Doç. Dr. M. Hadin ÖNER</t>
  </si>
  <si>
    <t>SSCI</t>
  </si>
  <si>
    <t>ABDULLAH KILIÇARSLAN,ZEKİYE ÖRTLEK,MUSTAFA CİHAN YARALI</t>
  </si>
  <si>
    <t>Sustainability</t>
  </si>
  <si>
    <t>ESG and profitability in the global insurance industry</t>
  </si>
  <si>
    <t>The Impact of Sukuk Issuances on Liquidity, Profitability, and Asset Quality of Islamic Banks</t>
  </si>
  <si>
    <t>Research in International Business and Finance</t>
  </si>
  <si>
    <t>MK Hassan, H Kazak, MH Öner, AT Akcan, OF Tekdogan</t>
  </si>
  <si>
    <t>Profitability and Tax Avoidance: Evidence from Islamic and Conventional Firms in OIC Countries</t>
  </si>
  <si>
    <t>Journal of the General Secretariat of Zakat, Tax and Customs Committees</t>
  </si>
  <si>
    <t>Uluslararası</t>
  </si>
  <si>
    <t>OF Tekdogan, MH Öner</t>
  </si>
  <si>
    <t>NMV Tabanlı TOPSIS Yöntemi ile İslam İşbirliği Teşkilatı Ülkelerinde İslami Bankaların Finansal Performans Analizi</t>
  </si>
  <si>
    <t>International Journal of Islamic Economics and Finance Studies</t>
  </si>
  <si>
    <t>TÜRKİYEDE YABANCI VE KAMU SERMAYELİ KATILIM BANKALARININ FİNANSAL PERFORMANSININ LOPCOW TEMELLİ OCRA YÖNTEMİYLE ANALİZİ</t>
  </si>
  <si>
    <t>İslam Ekonomisi ve Finansı Dergisi (İEFD)</t>
  </si>
  <si>
    <t>TR DİZİN</t>
  </si>
  <si>
    <t>MH Öner, H Bağcı</t>
  </si>
  <si>
    <t xml:space="preserve"> H Bağcı, MH Öner</t>
  </si>
  <si>
    <t>Proje kabul edildi. Ama öğrenciler mezun olunca bitiremedler.</t>
  </si>
  <si>
    <t>Kitap Bölümü</t>
  </si>
  <si>
    <t>Nobel Akademi</t>
  </si>
  <si>
    <t>Digitalization and Transparent Brokerage in Islamic Capital Markets Kuveyt Turk Secirities Inc.</t>
  </si>
  <si>
    <t>Jeopolitik Risklerin BIST Sigorta Endeksi Üzerindeki Etkisi: Türkiye Üzerine Ampirik Bir Analiz</t>
  </si>
  <si>
    <t>Özgür Yayınları</t>
  </si>
  <si>
    <t>MH Öner</t>
  </si>
  <si>
    <t>Mülkiyet Koruma ve Güvenlik/Sosyal Güvenlik</t>
  </si>
  <si>
    <t>SGÜ 101</t>
  </si>
  <si>
    <t>HUKUKUN TEMEL KAVRAMLARI</t>
  </si>
  <si>
    <t>Öğr.Gör. MEHMET AKİF DENİZ</t>
  </si>
  <si>
    <t>SGÜ 103</t>
  </si>
  <si>
    <t>GENEL MUHASEBE</t>
  </si>
  <si>
    <t>Öğr.Gör.Dr. SAİT PEKİN</t>
  </si>
  <si>
    <t>SGÜ 105</t>
  </si>
  <si>
    <t>SOSYAL GÜVENLİĞE GİRİŞ</t>
  </si>
  <si>
    <t>Öğr.Gör. DEMET BARAN</t>
  </si>
  <si>
    <t>SGÜ 107</t>
  </si>
  <si>
    <t>GENEL İŞLETME</t>
  </si>
  <si>
    <t>Öğr.Gör. SEDA ÖZTÜRK EGE</t>
  </si>
  <si>
    <t>SGÜ 109</t>
  </si>
  <si>
    <t>MATEMATİK</t>
  </si>
  <si>
    <t>Öğr.Gör.Dr. ZEKERİYA ÖZKAN</t>
  </si>
  <si>
    <t>SGÜ 111</t>
  </si>
  <si>
    <t>İKTİSADA GİRİŞ</t>
  </si>
  <si>
    <t>Doç.Dr. M. HADİN ÖNER</t>
  </si>
  <si>
    <t>SGÜ 205</t>
  </si>
  <si>
    <t>İŞ-KUR UYGULAMALARI VE İŞSİZLİK SİGORTALARI</t>
  </si>
  <si>
    <t>SGÜ 207</t>
  </si>
  <si>
    <t>SOSYAL GÜVENLİK KURUMU VE E-DEVLET</t>
  </si>
  <si>
    <t>Dr. Öğr. Üyesi ABDULLAH TURAN</t>
  </si>
  <si>
    <t>SGÜ 209</t>
  </si>
  <si>
    <t>STAJ DEĞERLENDİRME</t>
  </si>
  <si>
    <t>SGÜ 219</t>
  </si>
  <si>
    <t>VERGİ HUKUKU</t>
  </si>
  <si>
    <t>Öğr.Gör. FERHAT ATEŞ</t>
  </si>
  <si>
    <t>SGÜ 227</t>
  </si>
  <si>
    <t>SOSYAL GÜVENLİĞİN GÜNCEL SORUNLARI</t>
  </si>
  <si>
    <t>SGÜ 229</t>
  </si>
  <si>
    <t>İŞLETMELERDE SOSYAL GÜVENLİK UYGULAMALARI</t>
  </si>
  <si>
    <t>SGÜ 231</t>
  </si>
  <si>
    <t>SGÜ 233</t>
  </si>
  <si>
    <t>İSTATİSTİK</t>
  </si>
  <si>
    <t>Öğr.Gör.Dr. MERYEM BEKAR ADIGÜZEL</t>
  </si>
  <si>
    <t>SGÜ 235</t>
  </si>
  <si>
    <t>FİNANSAL OKURYAZARLIK</t>
  </si>
  <si>
    <t>Devamsız (Kişi)</t>
  </si>
  <si>
    <t>SGÜ 210</t>
  </si>
  <si>
    <t>KAMU-ÖZEL KESİM YAPISI VE İLİŞKİLERİ</t>
  </si>
  <si>
    <t> AHMET KARATEPE</t>
  </si>
  <si>
    <t>SGÜ 214</t>
  </si>
  <si>
    <t>PROTOKOL VE GÖRGÜ KURALLARI</t>
  </si>
  <si>
    <t>SGÜ 218</t>
  </si>
  <si>
    <t>İNSAN KAYNAKLARI YÖNETİMİ</t>
  </si>
  <si>
    <t>SGÜ 220</t>
  </si>
  <si>
    <t>GİRİŞİMCİLİK</t>
  </si>
  <si>
    <t>SGÜ 222</t>
  </si>
  <si>
    <t>ANAYASA HUKUKU</t>
  </si>
  <si>
    <t>SGÜ 224</t>
  </si>
  <si>
    <t>HALKLA İLİŞKİLER</t>
  </si>
  <si>
    <t>SGÜ 228</t>
  </si>
  <si>
    <t>GÖNÜLLÜLÜK ÇALIŞMALARI</t>
  </si>
  <si>
    <t>SGÜ 232</t>
  </si>
  <si>
    <t>TÜRKİYE’NİN TOPLUMSAL YAPISI</t>
  </si>
  <si>
    <t>SGÜ 236</t>
  </si>
  <si>
    <t>FİNANSAL YÖNETİM</t>
  </si>
  <si>
    <t>SGÜ 104</t>
  </si>
  <si>
    <t>İŞÇİ SAĞLIĞI VE İŞ GÜVENLİĞİ</t>
  </si>
  <si>
    <t>Öğr.Gör. MUSTAFA SAMET ANKARALI</t>
  </si>
  <si>
    <t>Dr. Öğr. Üyesi DUYGU YİĞİT ÜNLÜ</t>
  </si>
  <si>
    <t>TİCARİ MATEMATİK</t>
  </si>
  <si>
    <t>SGÜ 106</t>
  </si>
  <si>
    <t>SGÜ 108</t>
  </si>
  <si>
    <t>SİGORTACILIĞA GİRİŞ</t>
  </si>
  <si>
    <t>SGÜ 110</t>
  </si>
  <si>
    <t>SOSYAL GÜVENLİK HUKUKU</t>
  </si>
  <si>
    <t>SGÜ 112</t>
  </si>
  <si>
    <t>SOSYAL POLİTİKA</t>
  </si>
  <si>
    <t>SGÜ 114</t>
  </si>
  <si>
    <t>BİLGİSAYAR BÜRO UYGULAMALARI</t>
  </si>
  <si>
    <t>SGÜ 116</t>
  </si>
  <si>
    <t>İŞ HUKUKU</t>
  </si>
  <si>
    <t>Öğr. Gör. Dr. Zekeriya ÖZKAN</t>
  </si>
  <si>
    <t>Öğr. Gör. Dr. Zekeriya ÖZKAN Doç. Dr. M. Hadin ÖNER</t>
  </si>
  <si>
    <t xml:space="preserve">Ortaköy İlçe Emniyet Müd.  </t>
  </si>
  <si>
    <t>Ortaköy İlçe Eminyet Müd.</t>
  </si>
  <si>
    <t>Vatandaşlık Bilinci ve Eğitsel Sosyal Sorumluluk</t>
  </si>
  <si>
    <t>Polis Günü Ziyareti</t>
  </si>
  <si>
    <t>Şehidin Ailesi</t>
  </si>
  <si>
    <t>Kurumsal Sosyal Sorumluluk</t>
  </si>
  <si>
    <t>13.03.2026</t>
  </si>
  <si>
    <t>Merkez Camii Önü</t>
  </si>
  <si>
    <t>Şehit Özkan Özkanlı adına Lokma Dağıtımı</t>
  </si>
  <si>
    <t>Camii cemaati ve vatandaşlarımız</t>
  </si>
  <si>
    <t>Şehit Özkan Özkanlı Ailesini Ziyaret</t>
  </si>
  <si>
    <t>20.04.2026</t>
  </si>
  <si>
    <t>Çankaya Mah./Ortaköy</t>
  </si>
  <si>
    <t>17.04.2026</t>
  </si>
  <si>
    <t>Ortaköy İlçe MEM</t>
  </si>
  <si>
    <t>İlçe MEM'ne hayırlı olsun Ziyareti</t>
  </si>
  <si>
    <t>İL SGK Ziyareti</t>
  </si>
  <si>
    <t>Müfredata Ders Ekleme/Öneri Ziyartei</t>
  </si>
  <si>
    <t xml:space="preserve">Öğr. Gör. Dr. Zekeriya ÖZKAN </t>
  </si>
  <si>
    <t>Müfredat Hakında Görüş Alışverişi</t>
  </si>
  <si>
    <t>Ankara Gezisi</t>
  </si>
  <si>
    <t>Öğr. Gör. Dr. Zekeriya ÖZKAN Öğr. Gör. Demet BARAN</t>
  </si>
  <si>
    <t>Tarih ve Kültür Gezisi</t>
  </si>
  <si>
    <t>Sosyal Güvenlik Haftası</t>
  </si>
  <si>
    <t>Konferans</t>
  </si>
  <si>
    <t>Sosyal Güvenlik Farkındalığı</t>
  </si>
  <si>
    <t xml:space="preserve">AFAD Konferansı </t>
  </si>
  <si>
    <t>Afet Farkındalık</t>
  </si>
  <si>
    <t>AFAD İl Müdürlüğü</t>
  </si>
  <si>
    <t>Aksaray SGK</t>
  </si>
  <si>
    <t>TBMM</t>
  </si>
  <si>
    <t>AFAD Gönüllüğü</t>
  </si>
  <si>
    <t>Kadına Şiddet</t>
  </si>
  <si>
    <t>Ortaköy ASB</t>
  </si>
  <si>
    <t>Şiddet Farkındalığı</t>
  </si>
  <si>
    <t>Eğitim</t>
  </si>
  <si>
    <t>2 öğretim elemanı</t>
  </si>
  <si>
    <t xml:space="preserve">Tüm öğretim elemanları </t>
  </si>
  <si>
    <t>MEDEK Komisyonu</t>
  </si>
  <si>
    <t>MEDEK Akreditasyon</t>
  </si>
  <si>
    <t>Bölüm Kurulu</t>
  </si>
  <si>
    <t>Devam Ediyor.</t>
  </si>
  <si>
    <t>Tamamlandı.</t>
  </si>
  <si>
    <t>Öğrenci görüşmesi</t>
  </si>
  <si>
    <t>Bilgilendirme, Öğrenci sorunlarını dinleme</t>
  </si>
  <si>
    <t>Bölüm öğretim elemanları</t>
  </si>
  <si>
    <t>Sorun dinleme</t>
  </si>
  <si>
    <t>D-302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</si>
</sst>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theme="1"/>
      <name val="Calibri"/>
      <scheme val="minor"/>
    </font>
    <font>
      <b/>
      <sz val="13"/>
      <color rgb="FFFFFFFF"/>
      <name val="Calibri"/>
      <family val="2"/>
    </font>
    <font>
      <sz val="11"/>
      <name val="Calibri"/>
      <family val="2"/>
    </font>
    <font>
      <b/>
      <sz val="14"/>
      <color rgb="FFFFFFFF"/>
      <name val="Calibri"/>
      <family val="2"/>
    </font>
    <font>
      <sz val="10"/>
      <color rgb="FF1A6B3A"/>
      <name val="Calibri"/>
      <family val="2"/>
    </font>
    <font>
      <sz val="11"/>
      <color theme="1"/>
      <name val="Calibri"/>
      <family val="2"/>
      <scheme val="minor"/>
    </font>
    <font>
      <sz val="10"/>
      <color rgb="FF1B3A6B"/>
      <name val="Calibri"/>
      <family val="2"/>
    </font>
    <font>
      <b/>
      <sz val="11"/>
      <color rgb="FFFFFFFF"/>
      <name val="Calibri"/>
      <family val="2"/>
    </font>
    <font>
      <sz val="10"/>
      <color rgb="FF222222"/>
      <name val="Calibri"/>
      <family val="2"/>
    </font>
    <font>
      <b/>
      <sz val="10"/>
      <color rgb="FFFFFFFF"/>
      <name val="Calibri"/>
      <family val="2"/>
    </font>
    <font>
      <sz val="10"/>
      <color rgb="FF7B3500"/>
      <name val="Calibri"/>
      <family val="2"/>
    </font>
    <font>
      <sz val="10"/>
      <color theme="1"/>
      <name val="Calibri"/>
      <family val="2"/>
    </font>
    <font>
      <b/>
      <sz val="11"/>
      <color rgb="FF1B3A6B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1A6B3A"/>
      <name val="Calibri"/>
      <family val="2"/>
    </font>
    <font>
      <b/>
      <sz val="11"/>
      <color rgb="FF7B3500"/>
      <name val="Calibri"/>
      <family val="2"/>
    </font>
    <font>
      <b/>
      <sz val="11"/>
      <color rgb="FF4B2080"/>
      <name val="Calibri"/>
      <family val="2"/>
    </font>
    <font>
      <b/>
      <sz val="10"/>
      <color rgb="FF222222"/>
      <name val="Calibri"/>
      <family val="2"/>
    </font>
    <font>
      <sz val="10"/>
      <color rgb="FF4B2080"/>
      <name val="Calibri"/>
      <family val="2"/>
    </font>
    <font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color rgb="FF333333"/>
      <name val="Calibri"/>
      <family val="2"/>
      <scheme val="minor"/>
    </font>
    <font>
      <sz val="8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1A6B3A"/>
        <bgColor rgb="FF1A6B3A"/>
      </patternFill>
    </fill>
    <fill>
      <patternFill patternType="solid">
        <fgColor rgb="FF1B3A6B"/>
        <bgColor rgb="FF1B3A6B"/>
      </patternFill>
    </fill>
    <fill>
      <patternFill patternType="solid">
        <fgColor rgb="FF7B3500"/>
        <bgColor rgb="FF7B3500"/>
      </patternFill>
    </fill>
    <fill>
      <patternFill patternType="solid">
        <fgColor rgb="FFD6F0E0"/>
        <bgColor rgb="FFD6F0E0"/>
      </patternFill>
    </fill>
    <fill>
      <patternFill patternType="solid">
        <fgColor theme="0"/>
        <bgColor theme="0"/>
      </patternFill>
    </fill>
    <fill>
      <patternFill patternType="solid">
        <fgColor rgb="FFD6E4F7"/>
        <bgColor rgb="FFD6E4F7"/>
      </patternFill>
    </fill>
    <fill>
      <patternFill patternType="solid">
        <fgColor rgb="FFFFFFFF"/>
        <bgColor rgb="FFFFFFFF"/>
      </patternFill>
    </fill>
    <fill>
      <patternFill patternType="solid">
        <fgColor rgb="FF0D6B30"/>
        <bgColor rgb="FF0D6B30"/>
      </patternFill>
    </fill>
    <fill>
      <patternFill patternType="solid">
        <fgColor rgb="FFFFF0E0"/>
        <bgColor rgb="FFFFF0E0"/>
      </patternFill>
    </fill>
    <fill>
      <patternFill patternType="solid">
        <fgColor rgb="FF2E5FA3"/>
        <bgColor rgb="FF2E5FA3"/>
      </patternFill>
    </fill>
    <fill>
      <patternFill patternType="solid">
        <fgColor rgb="FF00FF00"/>
        <bgColor rgb="FF00FF00"/>
      </patternFill>
    </fill>
    <fill>
      <patternFill patternType="solid">
        <fgColor rgb="FFF5F5F5"/>
        <bgColor rgb="FFF5F5F5"/>
      </patternFill>
    </fill>
    <fill>
      <patternFill patternType="solid">
        <fgColor rgb="FFA34500"/>
        <bgColor rgb="FFA34500"/>
      </patternFill>
    </fill>
    <fill>
      <patternFill patternType="solid">
        <fgColor rgb="FFFFFF00"/>
        <bgColor rgb="FFFFFF00"/>
      </patternFill>
    </fill>
    <fill>
      <patternFill patternType="solid">
        <fgColor rgb="FF4B2080"/>
        <bgColor rgb="FF4B2080"/>
      </patternFill>
    </fill>
    <fill>
      <patternFill patternType="solid">
        <fgColor rgb="FFC9A84C"/>
        <bgColor rgb="FFC9A84C"/>
      </patternFill>
    </fill>
    <fill>
      <patternFill patternType="solid">
        <fgColor rgb="FFE8E8E8"/>
        <bgColor rgb="FFE8E8E8"/>
      </patternFill>
    </fill>
    <fill>
      <patternFill patternType="solid">
        <fgColor rgb="FFEDE0F7"/>
        <bgColor rgb="FFEDE0F7"/>
      </patternFill>
    </fill>
    <fill>
      <patternFill patternType="solid">
        <fgColor rgb="FF6B3AB0"/>
        <bgColor rgb="FF6B3AB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5F5F5"/>
      </patternFill>
    </fill>
    <fill>
      <patternFill patternType="solid">
        <fgColor rgb="FFFFFF00"/>
        <bgColor rgb="FF00FF00"/>
      </patternFill>
    </fill>
  </fills>
  <borders count="26">
    <border>
      <left/>
      <right/>
      <top/>
      <bottom/>
      <diagonal/>
    </border>
    <border>
      <left style="medium">
        <color rgb="FF1A6B3A"/>
      </left>
      <right/>
      <top style="medium">
        <color rgb="FF1A6B3A"/>
      </top>
      <bottom style="medium">
        <color rgb="FF1A6B3A"/>
      </bottom>
      <diagonal/>
    </border>
    <border>
      <left/>
      <right/>
      <top style="medium">
        <color rgb="FF1A6B3A"/>
      </top>
      <bottom style="medium">
        <color rgb="FF1A6B3A"/>
      </bottom>
      <diagonal/>
    </border>
    <border>
      <left style="medium">
        <color rgb="FF1B3A6B"/>
      </left>
      <right/>
      <top style="medium">
        <color rgb="FF1B3A6B"/>
      </top>
      <bottom style="medium">
        <color rgb="FF1B3A6B"/>
      </bottom>
      <diagonal/>
    </border>
    <border>
      <left/>
      <right/>
      <top style="medium">
        <color rgb="FF1A6B3A"/>
      </top>
      <bottom style="medium">
        <color rgb="FF1A6B3A"/>
      </bottom>
      <diagonal/>
    </border>
    <border>
      <left/>
      <right/>
      <top style="medium">
        <color rgb="FF1B3A6B"/>
      </top>
      <bottom style="medium">
        <color rgb="FF1B3A6B"/>
      </bottom>
      <diagonal/>
    </border>
    <border>
      <left style="medium">
        <color rgb="FF7B3500"/>
      </left>
      <right/>
      <top style="medium">
        <color rgb="FF7B3500"/>
      </top>
      <bottom style="medium">
        <color rgb="FF7B3500"/>
      </bottom>
      <diagonal/>
    </border>
    <border>
      <left/>
      <right/>
      <top style="medium">
        <color rgb="FF1B3A6B"/>
      </top>
      <bottom style="medium">
        <color rgb="FF1B3A6B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7B3500"/>
      </top>
      <bottom style="medium">
        <color rgb="FF7B3500"/>
      </bottom>
      <diagonal/>
    </border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/>
      <top style="medium">
        <color rgb="FF7B3500"/>
      </top>
      <bottom style="medium">
        <color rgb="FF7B3500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 style="medium">
        <color rgb="FF4B2080"/>
      </left>
      <right/>
      <top style="medium">
        <color rgb="FF4B2080"/>
      </top>
      <bottom style="medium">
        <color rgb="FF4B2080"/>
      </bottom>
      <diagonal/>
    </border>
    <border>
      <left/>
      <right/>
      <top style="medium">
        <color rgb="FF4B2080"/>
      </top>
      <bottom style="medium">
        <color rgb="FF4B2080"/>
      </bottom>
      <diagonal/>
    </border>
    <border>
      <left/>
      <right/>
      <top style="medium">
        <color rgb="FF4B2080"/>
      </top>
      <bottom style="medium">
        <color rgb="FF4B2080"/>
      </bottom>
      <diagonal/>
    </border>
    <border>
      <left/>
      <right/>
      <top style="thin">
        <color rgb="FFBBBBBB"/>
      </top>
      <bottom/>
      <diagonal/>
    </border>
    <border>
      <left/>
      <right/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5" fillId="6" borderId="0" xfId="0" applyFont="1" applyFill="1"/>
    <xf numFmtId="0" fontId="9" fillId="9" borderId="16" xfId="0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left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9" fillId="14" borderId="16" xfId="0" applyFont="1" applyFill="1" applyBorder="1" applyAlignment="1">
      <alignment horizontal="center" vertical="center" wrapText="1"/>
    </xf>
    <xf numFmtId="0" fontId="13" fillId="12" borderId="16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left" vertical="center" wrapText="1"/>
    </xf>
    <xf numFmtId="0" fontId="14" fillId="6" borderId="18" xfId="0" applyFont="1" applyFill="1" applyBorder="1"/>
    <xf numFmtId="0" fontId="8" fillId="12" borderId="16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left" vertical="center" wrapText="1"/>
    </xf>
    <xf numFmtId="0" fontId="8" fillId="8" borderId="16" xfId="0" applyFont="1" applyFill="1" applyBorder="1" applyAlignment="1">
      <alignment horizontal="left" vertical="center" wrapText="1"/>
    </xf>
    <xf numFmtId="49" fontId="8" fillId="8" borderId="16" xfId="0" applyNumberFormat="1" applyFont="1" applyFill="1" applyBorder="1" applyAlignment="1">
      <alignment horizontal="left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13" borderId="18" xfId="0" applyFont="1" applyFill="1" applyBorder="1" applyAlignment="1">
      <alignment horizontal="left" vertical="center" wrapText="1"/>
    </xf>
    <xf numFmtId="0" fontId="18" fillId="18" borderId="16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0" fontId="9" fillId="20" borderId="16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1" fillId="12" borderId="16" xfId="0" applyFont="1" applyFill="1" applyBorder="1" applyAlignment="1">
      <alignment horizontal="left" vertical="center" wrapText="1"/>
    </xf>
    <xf numFmtId="0" fontId="21" fillId="12" borderId="16" xfId="0" applyFont="1" applyFill="1" applyBorder="1" applyAlignment="1">
      <alignment horizontal="center" vertical="center" wrapText="1"/>
    </xf>
    <xf numFmtId="0" fontId="8" fillId="21" borderId="16" xfId="0" applyFont="1" applyFill="1" applyBorder="1" applyAlignment="1">
      <alignment horizontal="left" vertical="center" wrapText="1"/>
    </xf>
    <xf numFmtId="164" fontId="8" fillId="21" borderId="16" xfId="0" applyNumberFormat="1" applyFont="1" applyFill="1" applyBorder="1" applyAlignment="1">
      <alignment horizontal="center" vertical="center" wrapText="1"/>
    </xf>
    <xf numFmtId="164" fontId="8" fillId="21" borderId="16" xfId="0" applyNumberFormat="1" applyFont="1" applyFill="1" applyBorder="1" applyAlignment="1">
      <alignment horizontal="left" vertical="center" wrapText="1"/>
    </xf>
    <xf numFmtId="0" fontId="8" fillId="21" borderId="16" xfId="0" applyFont="1" applyFill="1" applyBorder="1" applyAlignment="1">
      <alignment horizontal="center" vertical="center" wrapText="1"/>
    </xf>
    <xf numFmtId="0" fontId="0" fillId="22" borderId="0" xfId="0" applyFill="1"/>
    <xf numFmtId="0" fontId="8" fillId="23" borderId="16" xfId="0" applyFont="1" applyFill="1" applyBorder="1" applyAlignment="1">
      <alignment horizontal="center" vertical="center" wrapText="1"/>
    </xf>
    <xf numFmtId="0" fontId="8" fillId="24" borderId="16" xfId="0" applyFont="1" applyFill="1" applyBorder="1" applyAlignment="1">
      <alignment horizontal="center" vertical="center" wrapText="1"/>
    </xf>
    <xf numFmtId="0" fontId="22" fillId="0" borderId="0" xfId="0" applyFont="1"/>
    <xf numFmtId="0" fontId="8" fillId="23" borderId="16" xfId="0" applyFont="1" applyFill="1" applyBorder="1" applyAlignment="1">
      <alignment horizontal="left" vertical="center" wrapText="1"/>
    </xf>
    <xf numFmtId="0" fontId="5" fillId="6" borderId="18" xfId="0" applyFont="1" applyFill="1" applyBorder="1"/>
    <xf numFmtId="0" fontId="0" fillId="0" borderId="18" xfId="0" applyBorder="1"/>
    <xf numFmtId="0" fontId="5" fillId="6" borderId="16" xfId="0" applyFont="1" applyFill="1" applyBorder="1"/>
    <xf numFmtId="0" fontId="0" fillId="22" borderId="16" xfId="0" applyFill="1" applyBorder="1"/>
    <xf numFmtId="14" fontId="8" fillId="12" borderId="16" xfId="0" applyNumberFormat="1" applyFont="1" applyFill="1" applyBorder="1" applyAlignment="1">
      <alignment horizontal="left" vertical="center" wrapText="1"/>
    </xf>
    <xf numFmtId="14" fontId="8" fillId="8" borderId="16" xfId="0" applyNumberFormat="1" applyFont="1" applyFill="1" applyBorder="1" applyAlignment="1">
      <alignment horizontal="left" vertical="center" wrapText="1"/>
    </xf>
    <xf numFmtId="0" fontId="14" fillId="23" borderId="18" xfId="0" applyFont="1" applyFill="1" applyBorder="1"/>
    <xf numFmtId="0" fontId="0" fillId="0" borderId="16" xfId="0" applyBorder="1"/>
    <xf numFmtId="49" fontId="8" fillId="23" borderId="16" xfId="0" applyNumberFormat="1" applyFont="1" applyFill="1" applyBorder="1" applyAlignment="1">
      <alignment horizontal="left" vertical="center" wrapText="1"/>
    </xf>
    <xf numFmtId="0" fontId="8" fillId="25" borderId="16" xfId="0" applyFont="1" applyFill="1" applyBorder="1" applyAlignment="1">
      <alignment horizontal="center" vertical="center" wrapText="1"/>
    </xf>
    <xf numFmtId="0" fontId="8" fillId="25" borderId="16" xfId="0" applyFont="1" applyFill="1" applyBorder="1" applyAlignment="1">
      <alignment horizontal="left" vertical="center" wrapText="1"/>
    </xf>
    <xf numFmtId="0" fontId="5" fillId="25" borderId="16" xfId="0" applyFont="1" applyFill="1" applyBorder="1" applyAlignment="1">
      <alignment horizontal="center" vertical="center"/>
    </xf>
    <xf numFmtId="17" fontId="8" fillId="13" borderId="16" xfId="0" applyNumberFormat="1" applyFont="1" applyFill="1" applyBorder="1" applyAlignment="1">
      <alignment horizontal="left" vertical="center" wrapText="1"/>
    </xf>
    <xf numFmtId="0" fontId="8" fillId="12" borderId="25" xfId="0" applyFont="1" applyFill="1" applyBorder="1" applyAlignment="1">
      <alignment horizontal="left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left" vertical="center" wrapText="1"/>
    </xf>
    <xf numFmtId="17" fontId="8" fillId="13" borderId="15" xfId="0" applyNumberFormat="1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/>
    <xf numFmtId="0" fontId="6" fillId="7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/>
    <xf numFmtId="0" fontId="7" fillId="3" borderId="12" xfId="0" applyFont="1" applyFill="1" applyBorder="1" applyAlignment="1">
      <alignment horizontal="left" vertical="center"/>
    </xf>
    <xf numFmtId="0" fontId="2" fillId="0" borderId="13" xfId="0" applyFont="1" applyBorder="1"/>
    <xf numFmtId="0" fontId="2" fillId="0" borderId="15" xfId="0" applyFont="1" applyBorder="1"/>
    <xf numFmtId="0" fontId="9" fillId="17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left" vertical="center" wrapText="1"/>
    </xf>
    <xf numFmtId="0" fontId="2" fillId="0" borderId="17" xfId="0" applyFont="1" applyBorder="1"/>
    <xf numFmtId="0" fontId="12" fillId="8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left" vertical="center" wrapText="1"/>
    </xf>
    <xf numFmtId="0" fontId="12" fillId="8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/>
    </xf>
    <xf numFmtId="0" fontId="15" fillId="8" borderId="12" xfId="0" applyFont="1" applyFill="1" applyBorder="1" applyAlignment="1">
      <alignment horizontal="center" vertical="center"/>
    </xf>
    <xf numFmtId="3" fontId="15" fillId="8" borderId="12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/>
    </xf>
    <xf numFmtId="0" fontId="16" fillId="8" borderId="1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7" fillId="16" borderId="1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4" fillId="5" borderId="8" xfId="0" applyFont="1" applyFill="1" applyBorder="1" applyAlignment="1">
      <alignment horizontal="center" vertical="center"/>
    </xf>
    <xf numFmtId="0" fontId="22" fillId="0" borderId="23" xfId="0" applyFont="1" applyBorder="1"/>
    <xf numFmtId="0" fontId="22" fillId="0" borderId="24" xfId="0" applyFont="1" applyBorder="1"/>
    <xf numFmtId="14" fontId="22" fillId="0" borderId="23" xfId="0" applyNumberFormat="1" applyFont="1" applyBorder="1"/>
    <xf numFmtId="14" fontId="22" fillId="0" borderId="24" xfId="0" applyNumberFormat="1" applyFont="1" applyBorder="1"/>
    <xf numFmtId="0" fontId="1" fillId="4" borderId="6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4" xfId="0" applyFont="1" applyBorder="1"/>
    <xf numFmtId="0" fontId="10" fillId="10" borderId="8" xfId="0" applyFont="1" applyFill="1" applyBorder="1" applyAlignment="1">
      <alignment horizontal="center" vertical="center"/>
    </xf>
    <xf numFmtId="0" fontId="1" fillId="16" borderId="20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0" fontId="19" fillId="19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4C"/>
  </sheetPr>
  <dimension ref="A1:H1000"/>
  <sheetViews>
    <sheetView workbookViewId="0">
      <pane ySplit="2" topLeftCell="A3" activePane="bottomLeft" state="frozen"/>
      <selection pane="bottomLeft" activeCell="N9" sqref="N9"/>
    </sheetView>
  </sheetViews>
  <sheetFormatPr defaultColWidth="14.44140625" defaultRowHeight="15" customHeight="1" x14ac:dyDescent="0.3"/>
  <cols>
    <col min="1" max="1" width="32" customWidth="1"/>
    <col min="2" max="8" width="14" customWidth="1"/>
    <col min="9" max="26" width="8.44140625" customWidth="1"/>
  </cols>
  <sheetData>
    <row r="1" spans="1:8" ht="31.5" customHeight="1" x14ac:dyDescent="0.3">
      <c r="A1" s="62" t="s">
        <v>0</v>
      </c>
      <c r="B1" s="53"/>
      <c r="C1" s="53"/>
      <c r="D1" s="53"/>
      <c r="E1" s="53"/>
      <c r="F1" s="53"/>
      <c r="G1" s="53"/>
      <c r="H1" s="54"/>
    </row>
    <row r="2" spans="1:8" ht="18" customHeight="1" x14ac:dyDescent="0.3">
      <c r="A2" s="55" t="s">
        <v>5</v>
      </c>
      <c r="B2" s="56"/>
      <c r="C2" s="56"/>
      <c r="D2" s="56"/>
      <c r="E2" s="56"/>
      <c r="F2" s="56"/>
      <c r="G2" s="56"/>
      <c r="H2" s="57"/>
    </row>
    <row r="3" spans="1:8" ht="14.25" customHeight="1" x14ac:dyDescent="0.3"/>
    <row r="4" spans="1:8" ht="24" customHeight="1" x14ac:dyDescent="0.3">
      <c r="A4" s="58" t="s">
        <v>7</v>
      </c>
      <c r="B4" s="59"/>
      <c r="C4" s="59"/>
      <c r="D4" s="59"/>
      <c r="E4" s="59"/>
      <c r="F4" s="59"/>
      <c r="G4" s="59"/>
      <c r="H4" s="60"/>
    </row>
    <row r="5" spans="1:8" ht="19.5" customHeight="1" x14ac:dyDescent="0.3">
      <c r="A5" s="63" t="s">
        <v>8</v>
      </c>
      <c r="B5" s="59"/>
      <c r="C5" s="59"/>
      <c r="D5" s="59"/>
      <c r="E5" s="59"/>
      <c r="F5" s="64"/>
      <c r="G5" s="65">
        <f>COUNTA('1. Eğitim-Öğretim'!B5:B17)</f>
        <v>13</v>
      </c>
      <c r="H5" s="64"/>
    </row>
    <row r="6" spans="1:8" ht="19.5" customHeight="1" x14ac:dyDescent="0.3">
      <c r="A6" s="66" t="s">
        <v>26</v>
      </c>
      <c r="B6" s="59"/>
      <c r="C6" s="59"/>
      <c r="D6" s="59"/>
      <c r="E6" s="59"/>
      <c r="F6" s="64"/>
      <c r="G6" s="67">
        <f>'1. Eğitim-Öğretim'!F20</f>
        <v>1640</v>
      </c>
      <c r="H6" s="64"/>
    </row>
    <row r="7" spans="1:8" ht="19.5" customHeight="1" x14ac:dyDescent="0.3">
      <c r="A7" s="63" t="s">
        <v>31</v>
      </c>
      <c r="B7" s="59"/>
      <c r="C7" s="59"/>
      <c r="D7" s="59"/>
      <c r="E7" s="59"/>
      <c r="F7" s="64"/>
      <c r="G7" s="67">
        <f>ROUND('1. Eğitim-Öğretim'!G20,1)</f>
        <v>96</v>
      </c>
      <c r="H7" s="64"/>
    </row>
    <row r="8" spans="1:8" ht="19.5" customHeight="1" x14ac:dyDescent="0.3">
      <c r="A8" s="66" t="s">
        <v>38</v>
      </c>
      <c r="B8" s="59"/>
      <c r="C8" s="59"/>
      <c r="D8" s="59"/>
      <c r="E8" s="59"/>
      <c r="F8" s="64"/>
      <c r="G8" s="67">
        <f>COUNTA('1. Eğitim-Öğretim'!B28:B59)</f>
        <v>32</v>
      </c>
      <c r="H8" s="64"/>
    </row>
    <row r="9" spans="1:8" ht="19.5" customHeight="1" x14ac:dyDescent="0.3">
      <c r="A9" s="63" t="s">
        <v>41</v>
      </c>
      <c r="B9" s="59"/>
      <c r="C9" s="59"/>
      <c r="D9" s="59"/>
      <c r="E9" s="59"/>
      <c r="F9" s="64"/>
      <c r="G9" s="67">
        <f>ROUND(AVERAGE('1. Eğitim-Öğretim'!I24:I59),1)</f>
        <v>90.3</v>
      </c>
      <c r="H9" s="64"/>
    </row>
    <row r="10" spans="1:8" ht="14.25" customHeight="1" x14ac:dyDescent="0.3"/>
    <row r="11" spans="1:8" ht="24" customHeight="1" x14ac:dyDescent="0.3">
      <c r="A11" s="68" t="s">
        <v>44</v>
      </c>
      <c r="B11" s="59"/>
      <c r="C11" s="59"/>
      <c r="D11" s="59"/>
      <c r="E11" s="59"/>
      <c r="F11" s="59"/>
      <c r="G11" s="59"/>
      <c r="H11" s="60"/>
    </row>
    <row r="12" spans="1:8" ht="19.5" customHeight="1" x14ac:dyDescent="0.3">
      <c r="A12" s="63" t="s">
        <v>45</v>
      </c>
      <c r="B12" s="59"/>
      <c r="C12" s="59"/>
      <c r="D12" s="59"/>
      <c r="E12" s="59"/>
      <c r="F12" s="64"/>
      <c r="G12" s="69">
        <f>COUNTA('2. Araştırma-Geliştirme'!A5:A11)</f>
        <v>7</v>
      </c>
      <c r="H12" s="64"/>
    </row>
    <row r="13" spans="1:8" ht="19.5" customHeight="1" x14ac:dyDescent="0.3">
      <c r="A13" s="66" t="s">
        <v>47</v>
      </c>
      <c r="B13" s="59"/>
      <c r="C13" s="59"/>
      <c r="D13" s="59"/>
      <c r="E13" s="59"/>
      <c r="F13" s="64"/>
      <c r="G13" s="69">
        <f>COUNTA('2. Araştırma-Geliştirme'!A16:A17)</f>
        <v>0</v>
      </c>
      <c r="H13" s="64"/>
    </row>
    <row r="14" spans="1:8" ht="19.5" customHeight="1" x14ac:dyDescent="0.3">
      <c r="A14" s="63" t="s">
        <v>58</v>
      </c>
      <c r="B14" s="59"/>
      <c r="C14" s="59"/>
      <c r="D14" s="59"/>
      <c r="E14" s="59"/>
      <c r="F14" s="64"/>
      <c r="G14" s="69">
        <v>1</v>
      </c>
      <c r="H14" s="64"/>
    </row>
    <row r="15" spans="1:8" ht="19.5" customHeight="1" x14ac:dyDescent="0.3">
      <c r="A15" s="66" t="s">
        <v>59</v>
      </c>
      <c r="B15" s="59"/>
      <c r="C15" s="59"/>
      <c r="D15" s="59"/>
      <c r="E15" s="59"/>
      <c r="F15" s="64"/>
      <c r="G15" s="70">
        <f>SUM('2. Araştırma-Geliştirme'!G16:G17)</f>
        <v>0</v>
      </c>
      <c r="H15" s="64"/>
    </row>
    <row r="16" spans="1:8" ht="19.5" customHeight="1" x14ac:dyDescent="0.3">
      <c r="A16" s="63" t="s">
        <v>63</v>
      </c>
      <c r="B16" s="59"/>
      <c r="C16" s="59"/>
      <c r="D16" s="59"/>
      <c r="E16" s="59"/>
      <c r="F16" s="64"/>
      <c r="G16" s="69" t="e">
        <f>COUNTIF(#REF!,"Prof*")+COUNTIF(#REF!,"Dr.*")</f>
        <v>#REF!</v>
      </c>
      <c r="H16" s="64"/>
    </row>
    <row r="17" spans="1:8" ht="14.25" customHeight="1" x14ac:dyDescent="0.3"/>
    <row r="18" spans="1:8" ht="24" customHeight="1" x14ac:dyDescent="0.3">
      <c r="A18" s="71" t="s">
        <v>64</v>
      </c>
      <c r="B18" s="59"/>
      <c r="C18" s="59"/>
      <c r="D18" s="59"/>
      <c r="E18" s="59"/>
      <c r="F18" s="59"/>
      <c r="G18" s="59"/>
      <c r="H18" s="60"/>
    </row>
    <row r="19" spans="1:8" ht="19.5" customHeight="1" x14ac:dyDescent="0.3">
      <c r="A19" s="63" t="s">
        <v>65</v>
      </c>
      <c r="B19" s="59"/>
      <c r="C19" s="59"/>
      <c r="D19" s="59"/>
      <c r="E19" s="59"/>
      <c r="F19" s="64"/>
      <c r="G19" s="72">
        <f>COUNTA('3. Toplumsal Katkı'!A5:A8)</f>
        <v>4</v>
      </c>
      <c r="H19" s="64"/>
    </row>
    <row r="20" spans="1:8" ht="19.5" customHeight="1" x14ac:dyDescent="0.3">
      <c r="A20" s="66" t="s">
        <v>66</v>
      </c>
      <c r="B20" s="59"/>
      <c r="C20" s="59"/>
      <c r="D20" s="59"/>
      <c r="E20" s="59"/>
      <c r="F20" s="64"/>
      <c r="G20" s="72">
        <f>SUM('3. Toplumsal Katkı'!G5:G8)</f>
        <v>44</v>
      </c>
      <c r="H20" s="64"/>
    </row>
    <row r="21" spans="1:8" ht="19.5" customHeight="1" x14ac:dyDescent="0.3">
      <c r="A21" s="63" t="s">
        <v>67</v>
      </c>
      <c r="B21" s="59"/>
      <c r="C21" s="59"/>
      <c r="D21" s="59"/>
      <c r="E21" s="59"/>
      <c r="F21" s="64"/>
      <c r="G21" s="72">
        <f>COUNTIF('3. Toplumsal Katkı'!I15,"Aktif")</f>
        <v>0</v>
      </c>
      <c r="H21" s="64"/>
    </row>
    <row r="22" spans="1:8" ht="19.5" customHeight="1" x14ac:dyDescent="0.3">
      <c r="A22" s="66" t="s">
        <v>54</v>
      </c>
      <c r="B22" s="59"/>
      <c r="C22" s="59"/>
      <c r="D22" s="59"/>
      <c r="E22" s="59"/>
      <c r="F22" s="64"/>
      <c r="G22" s="72">
        <f>SUM('3. Toplumsal Katkı'!G15)</f>
        <v>0</v>
      </c>
      <c r="H22" s="64"/>
    </row>
    <row r="23" spans="1:8" ht="19.5" customHeight="1" x14ac:dyDescent="0.3">
      <c r="A23" s="63" t="s">
        <v>55</v>
      </c>
      <c r="B23" s="59"/>
      <c r="C23" s="59"/>
      <c r="D23" s="59"/>
      <c r="E23" s="59"/>
      <c r="F23" s="64"/>
      <c r="G23" s="72">
        <f>SUM('3. Toplumsal Katkı'!H15)</f>
        <v>0</v>
      </c>
      <c r="H23" s="64"/>
    </row>
    <row r="24" spans="1:8" ht="14.25" customHeight="1" x14ac:dyDescent="0.3"/>
    <row r="25" spans="1:8" ht="24" customHeight="1" x14ac:dyDescent="0.3">
      <c r="A25" s="74" t="s">
        <v>68</v>
      </c>
      <c r="B25" s="59"/>
      <c r="C25" s="59"/>
      <c r="D25" s="59"/>
      <c r="E25" s="59"/>
      <c r="F25" s="59"/>
      <c r="G25" s="59"/>
      <c r="H25" s="60"/>
    </row>
    <row r="26" spans="1:8" ht="19.5" customHeight="1" x14ac:dyDescent="0.3">
      <c r="A26" s="63" t="s">
        <v>69</v>
      </c>
      <c r="B26" s="59"/>
      <c r="C26" s="59"/>
      <c r="D26" s="59"/>
      <c r="E26" s="59"/>
      <c r="F26" s="64"/>
      <c r="G26" s="73">
        <f>COUNTA('4. Yönetişim'!A5:A9)</f>
        <v>2</v>
      </c>
      <c r="H26" s="64"/>
    </row>
    <row r="27" spans="1:8" ht="19.5" customHeight="1" x14ac:dyDescent="0.3">
      <c r="A27" s="66" t="s">
        <v>72</v>
      </c>
      <c r="B27" s="59"/>
      <c r="C27" s="59"/>
      <c r="D27" s="59"/>
      <c r="E27" s="59"/>
      <c r="F27" s="64"/>
      <c r="G27" s="73">
        <f>COUNTA('4. Yönetişim'!A13:A14)</f>
        <v>2</v>
      </c>
      <c r="H27" s="64"/>
    </row>
    <row r="28" spans="1:8" ht="19.5" customHeight="1" x14ac:dyDescent="0.3">
      <c r="A28" s="63" t="s">
        <v>81</v>
      </c>
      <c r="B28" s="59"/>
      <c r="C28" s="59"/>
      <c r="D28" s="59"/>
      <c r="E28" s="59"/>
      <c r="F28" s="64"/>
      <c r="G28" s="73">
        <f>SUM('4. Yönetişim'!E13:E14)</f>
        <v>22</v>
      </c>
      <c r="H28" s="64"/>
    </row>
    <row r="29" spans="1:8" ht="19.5" customHeight="1" x14ac:dyDescent="0.3">
      <c r="A29" s="66" t="s">
        <v>82</v>
      </c>
      <c r="B29" s="59"/>
      <c r="C29" s="59"/>
      <c r="D29" s="59"/>
      <c r="E29" s="59"/>
      <c r="F29" s="64"/>
      <c r="G29" s="73">
        <f>'4. Yönetişim'!E18</f>
        <v>0</v>
      </c>
      <c r="H29" s="64"/>
    </row>
    <row r="30" spans="1:8" ht="19.5" customHeight="1" x14ac:dyDescent="0.3">
      <c r="A30" s="63" t="s">
        <v>84</v>
      </c>
      <c r="B30" s="59"/>
      <c r="C30" s="59"/>
      <c r="D30" s="59"/>
      <c r="E30" s="59"/>
      <c r="F30" s="64"/>
      <c r="G30" s="73">
        <f>'4. Yönetişim'!E19</f>
        <v>0</v>
      </c>
      <c r="H30" s="64"/>
    </row>
    <row r="31" spans="1:8" ht="14.25" customHeight="1" x14ac:dyDescent="0.3"/>
    <row r="32" spans="1: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6">
    <mergeCell ref="A23:F23"/>
    <mergeCell ref="G23:H23"/>
    <mergeCell ref="A29:F29"/>
    <mergeCell ref="G29:H29"/>
    <mergeCell ref="A30:F30"/>
    <mergeCell ref="G30:H30"/>
    <mergeCell ref="A25:H25"/>
    <mergeCell ref="A26:F26"/>
    <mergeCell ref="G26:H26"/>
    <mergeCell ref="A27:F27"/>
    <mergeCell ref="G27:H27"/>
    <mergeCell ref="A28:F28"/>
    <mergeCell ref="G28:H28"/>
    <mergeCell ref="G20:H20"/>
    <mergeCell ref="A20:F20"/>
    <mergeCell ref="A21:F21"/>
    <mergeCell ref="G21:H21"/>
    <mergeCell ref="A22:F22"/>
    <mergeCell ref="G22:H22"/>
    <mergeCell ref="A16:F16"/>
    <mergeCell ref="G16:H16"/>
    <mergeCell ref="A18:H18"/>
    <mergeCell ref="A19:F19"/>
    <mergeCell ref="G19:H19"/>
    <mergeCell ref="A13:F13"/>
    <mergeCell ref="G13:H13"/>
    <mergeCell ref="A14:F14"/>
    <mergeCell ref="G14:H14"/>
    <mergeCell ref="G15:H15"/>
    <mergeCell ref="A15:F15"/>
    <mergeCell ref="A9:F9"/>
    <mergeCell ref="G9:H9"/>
    <mergeCell ref="A11:H11"/>
    <mergeCell ref="A12:F12"/>
    <mergeCell ref="G12:H12"/>
    <mergeCell ref="A6:F6"/>
    <mergeCell ref="G6:H6"/>
    <mergeCell ref="A7:F7"/>
    <mergeCell ref="G7:H7"/>
    <mergeCell ref="A8:F8"/>
    <mergeCell ref="G8:H8"/>
    <mergeCell ref="A1:H1"/>
    <mergeCell ref="A2:H2"/>
    <mergeCell ref="A4:H4"/>
    <mergeCell ref="A5:F5"/>
    <mergeCell ref="G5:H5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3A6B"/>
  </sheetPr>
  <dimension ref="A1:Z993"/>
  <sheetViews>
    <sheetView workbookViewId="0">
      <pane ySplit="3" topLeftCell="A9" activePane="bottomLeft" state="frozen"/>
      <selection pane="bottomLeft" activeCell="B18" sqref="B18"/>
    </sheetView>
  </sheetViews>
  <sheetFormatPr defaultColWidth="14.44140625" defaultRowHeight="15" customHeight="1" x14ac:dyDescent="0.3"/>
  <cols>
    <col min="1" max="1" width="23.44140625" customWidth="1"/>
    <col min="2" max="2" width="27" customWidth="1"/>
    <col min="3" max="3" width="25.5546875" customWidth="1"/>
    <col min="4" max="4" width="26.33203125" customWidth="1"/>
    <col min="5" max="5" width="12" customWidth="1"/>
    <col min="6" max="6" width="14" customWidth="1"/>
    <col min="7" max="7" width="11.21875" customWidth="1"/>
    <col min="8" max="8" width="17.21875" customWidth="1"/>
    <col min="9" max="9" width="22.5546875" customWidth="1"/>
    <col min="10" max="10" width="11.77734375" customWidth="1"/>
    <col min="11" max="26" width="8.44140625" customWidth="1"/>
  </cols>
  <sheetData>
    <row r="1" spans="1:26" ht="31.5" customHeight="1" x14ac:dyDescent="0.3">
      <c r="A1" s="52" t="s">
        <v>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55" t="s">
        <v>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3">
      <c r="A3" s="58" t="s">
        <v>10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 x14ac:dyDescent="0.3">
      <c r="A4" s="3" t="s">
        <v>20</v>
      </c>
      <c r="B4" s="3" t="s">
        <v>21</v>
      </c>
      <c r="C4" s="3" t="s">
        <v>22</v>
      </c>
      <c r="D4" s="3" t="s">
        <v>24</v>
      </c>
      <c r="E4" s="3" t="s">
        <v>25</v>
      </c>
      <c r="F4" s="3" t="s">
        <v>27</v>
      </c>
      <c r="G4" s="3" t="s">
        <v>28</v>
      </c>
      <c r="H4" s="3" t="s">
        <v>29</v>
      </c>
      <c r="I4" s="3" t="s">
        <v>30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 x14ac:dyDescent="0.3">
      <c r="A5" s="8" t="s">
        <v>180</v>
      </c>
      <c r="B5" s="8" t="s">
        <v>42</v>
      </c>
      <c r="C5" s="8" t="s">
        <v>292</v>
      </c>
      <c r="D5" s="8" t="s">
        <v>275</v>
      </c>
      <c r="E5" s="37">
        <v>45932</v>
      </c>
      <c r="F5" s="10">
        <v>100</v>
      </c>
      <c r="G5" s="10"/>
      <c r="H5" s="8"/>
      <c r="I5" s="8" t="s">
        <v>62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x14ac:dyDescent="0.3">
      <c r="A6" s="8" t="s">
        <v>180</v>
      </c>
      <c r="B6" s="8" t="s">
        <v>60</v>
      </c>
      <c r="C6" s="8" t="s">
        <v>40</v>
      </c>
      <c r="D6" s="8" t="s">
        <v>61</v>
      </c>
      <c r="E6" s="37">
        <v>45946</v>
      </c>
      <c r="F6" s="10">
        <v>190</v>
      </c>
      <c r="G6" s="10"/>
      <c r="H6" s="8"/>
      <c r="I6" s="8" t="s">
        <v>62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 x14ac:dyDescent="0.3">
      <c r="A7" s="8" t="s">
        <v>180</v>
      </c>
      <c r="B7" s="8" t="s">
        <v>283</v>
      </c>
      <c r="C7" s="8" t="s">
        <v>281</v>
      </c>
      <c r="D7" s="8" t="s">
        <v>275</v>
      </c>
      <c r="E7" s="37">
        <v>45972</v>
      </c>
      <c r="F7" s="10">
        <v>160</v>
      </c>
      <c r="G7" s="10"/>
      <c r="H7" s="8" t="s">
        <v>285</v>
      </c>
      <c r="I7" s="8" t="s">
        <v>284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" customHeight="1" x14ac:dyDescent="0.3">
      <c r="A8" s="8" t="s">
        <v>180</v>
      </c>
      <c r="B8" s="8" t="s">
        <v>289</v>
      </c>
      <c r="C8" s="8" t="s">
        <v>281</v>
      </c>
      <c r="D8" s="8" t="s">
        <v>275</v>
      </c>
      <c r="E8" s="37">
        <v>45974</v>
      </c>
      <c r="F8" s="10">
        <v>180</v>
      </c>
      <c r="G8" s="10"/>
      <c r="H8" s="8" t="s">
        <v>290</v>
      </c>
      <c r="I8" s="8" t="s">
        <v>291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3">
      <c r="A9" s="8" t="s">
        <v>180</v>
      </c>
      <c r="B9" s="8" t="s">
        <v>60</v>
      </c>
      <c r="C9" s="8" t="s">
        <v>40</v>
      </c>
      <c r="D9" s="8" t="s">
        <v>61</v>
      </c>
      <c r="E9" s="37">
        <v>45965</v>
      </c>
      <c r="F9" s="10">
        <v>195</v>
      </c>
      <c r="G9" s="10"/>
      <c r="H9" s="8"/>
      <c r="I9" s="8" t="s">
        <v>62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 x14ac:dyDescent="0.3">
      <c r="A10" s="8" t="s">
        <v>180</v>
      </c>
      <c r="B10" s="8" t="s">
        <v>60</v>
      </c>
      <c r="C10" s="8" t="s">
        <v>40</v>
      </c>
      <c r="D10" s="8" t="s">
        <v>61</v>
      </c>
      <c r="E10" s="37">
        <v>46079</v>
      </c>
      <c r="F10" s="10">
        <v>190</v>
      </c>
      <c r="G10" s="10"/>
      <c r="H10" s="8"/>
      <c r="I10" s="8" t="s">
        <v>62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" customHeight="1" x14ac:dyDescent="0.3">
      <c r="A11" s="8" t="s">
        <v>180</v>
      </c>
      <c r="B11" s="8" t="s">
        <v>283</v>
      </c>
      <c r="C11" s="8" t="s">
        <v>281</v>
      </c>
      <c r="D11" s="8" t="s">
        <v>275</v>
      </c>
      <c r="E11" s="37">
        <v>46114</v>
      </c>
      <c r="F11" s="10">
        <v>170</v>
      </c>
      <c r="G11" s="10"/>
      <c r="H11" s="8" t="s">
        <v>285</v>
      </c>
      <c r="I11" s="8" t="s">
        <v>288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3">
      <c r="A12" s="8" t="s">
        <v>180</v>
      </c>
      <c r="B12" s="8" t="s">
        <v>273</v>
      </c>
      <c r="C12" s="8" t="s">
        <v>274</v>
      </c>
      <c r="D12" s="8" t="s">
        <v>275</v>
      </c>
      <c r="E12" s="37">
        <v>46134</v>
      </c>
      <c r="F12" s="10">
        <v>1</v>
      </c>
      <c r="G12" s="8"/>
      <c r="H12" s="8" t="s">
        <v>286</v>
      </c>
      <c r="I12" s="4" t="s">
        <v>276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8.5" customHeight="1" x14ac:dyDescent="0.3">
      <c r="A13" s="8" t="s">
        <v>180</v>
      </c>
      <c r="B13" s="8" t="s">
        <v>277</v>
      </c>
      <c r="C13" s="8" t="s">
        <v>33</v>
      </c>
      <c r="D13" s="8" t="s">
        <v>278</v>
      </c>
      <c r="E13" s="37">
        <v>46150</v>
      </c>
      <c r="F13" s="10">
        <v>46</v>
      </c>
      <c r="G13" s="10">
        <v>96</v>
      </c>
      <c r="H13" s="8" t="s">
        <v>287</v>
      </c>
      <c r="I13" s="8" t="s">
        <v>279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3">
      <c r="A14" s="8" t="s">
        <v>180</v>
      </c>
      <c r="B14" s="8" t="s">
        <v>280</v>
      </c>
      <c r="C14" s="8" t="s">
        <v>281</v>
      </c>
      <c r="D14" s="8" t="s">
        <v>275</v>
      </c>
      <c r="E14" s="37">
        <v>46154</v>
      </c>
      <c r="F14" s="10">
        <v>180</v>
      </c>
      <c r="G14" s="10"/>
      <c r="H14" s="8" t="s">
        <v>286</v>
      </c>
      <c r="I14" s="8" t="s">
        <v>282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1.2" customHeight="1" x14ac:dyDescent="0.3">
      <c r="A15" s="8" t="s">
        <v>180</v>
      </c>
      <c r="B15" s="46" t="s">
        <v>300</v>
      </c>
      <c r="C15" s="46" t="s">
        <v>301</v>
      </c>
      <c r="D15" s="46" t="s">
        <v>302</v>
      </c>
      <c r="E15" s="37">
        <v>45947</v>
      </c>
      <c r="F15" s="47">
        <v>63</v>
      </c>
      <c r="G15" s="10"/>
      <c r="H15" s="46" t="s">
        <v>304</v>
      </c>
      <c r="I15" s="46" t="s">
        <v>303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3">
      <c r="A16" s="8" t="s">
        <v>180</v>
      </c>
      <c r="B16" s="46" t="s">
        <v>300</v>
      </c>
      <c r="C16" s="46" t="s">
        <v>301</v>
      </c>
      <c r="D16" s="46" t="s">
        <v>302</v>
      </c>
      <c r="E16" s="37">
        <v>46086</v>
      </c>
      <c r="F16" s="47">
        <v>85</v>
      </c>
      <c r="G16" s="10"/>
      <c r="H16" s="46" t="s">
        <v>304</v>
      </c>
      <c r="I16" s="46" t="s">
        <v>303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8" t="s">
        <v>180</v>
      </c>
      <c r="B17" s="46" t="s">
        <v>300</v>
      </c>
      <c r="C17" s="46" t="s">
        <v>301</v>
      </c>
      <c r="D17" s="46" t="s">
        <v>302</v>
      </c>
      <c r="E17" s="37">
        <v>46149</v>
      </c>
      <c r="F17" s="47">
        <v>80</v>
      </c>
      <c r="G17" s="10"/>
      <c r="H17" s="46" t="s">
        <v>304</v>
      </c>
      <c r="I17" s="46" t="s">
        <v>303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 x14ac:dyDescent="0.3">
      <c r="A18" s="48"/>
      <c r="B18" s="48"/>
      <c r="C18" s="48"/>
      <c r="D18" s="48"/>
      <c r="E18" s="49"/>
      <c r="F18" s="15"/>
      <c r="G18" s="15"/>
      <c r="H18" s="17"/>
      <c r="I18" s="1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 x14ac:dyDescent="0.3">
      <c r="A19" s="48"/>
      <c r="B19" s="48"/>
      <c r="C19" s="48"/>
      <c r="D19" s="48"/>
      <c r="E19" s="49"/>
      <c r="F19" s="15"/>
      <c r="G19" s="15"/>
      <c r="H19" s="17"/>
      <c r="I19" s="1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 x14ac:dyDescent="0.3">
      <c r="A20" s="61" t="s">
        <v>70</v>
      </c>
      <c r="B20" s="59"/>
      <c r="C20" s="59"/>
      <c r="D20" s="59"/>
      <c r="E20" s="60"/>
      <c r="F20" s="18">
        <f>SUM(F5:F17)</f>
        <v>1640</v>
      </c>
      <c r="G20" s="18">
        <f>AVERAGE(G5:G15)</f>
        <v>96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"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3">
      <c r="A22" s="50" t="s">
        <v>83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3">
      <c r="A23" s="3" t="s">
        <v>20</v>
      </c>
      <c r="B23" s="3" t="s">
        <v>85</v>
      </c>
      <c r="C23" s="3" t="s">
        <v>87</v>
      </c>
      <c r="D23" s="3" t="s">
        <v>9</v>
      </c>
      <c r="E23" s="3" t="s">
        <v>88</v>
      </c>
      <c r="F23" s="3" t="s">
        <v>89</v>
      </c>
      <c r="G23" s="3" t="s">
        <v>91</v>
      </c>
      <c r="H23" s="3" t="s">
        <v>92</v>
      </c>
      <c r="I23" s="3" t="s">
        <v>94</v>
      </c>
      <c r="J23" s="3" t="s">
        <v>96</v>
      </c>
      <c r="K23" s="3" t="s">
        <v>219</v>
      </c>
      <c r="L23" s="3" t="s">
        <v>99</v>
      </c>
      <c r="M23" s="3" t="s">
        <v>101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8.5" customHeight="1" x14ac:dyDescent="0.3">
      <c r="A24" s="10" t="s">
        <v>180</v>
      </c>
      <c r="B24" s="10" t="s">
        <v>103</v>
      </c>
      <c r="C24" s="8" t="s">
        <v>104</v>
      </c>
      <c r="D24" s="8" t="s">
        <v>105</v>
      </c>
      <c r="E24" s="10">
        <v>107</v>
      </c>
      <c r="F24" s="10">
        <v>107</v>
      </c>
      <c r="G24" s="10">
        <v>81</v>
      </c>
      <c r="H24" s="10">
        <v>26</v>
      </c>
      <c r="I24" s="10">
        <f t="shared" ref="I24:I49" si="0">G24/F24*100</f>
        <v>75.700934579439249</v>
      </c>
      <c r="J24" s="10">
        <v>28</v>
      </c>
      <c r="K24" s="10">
        <v>21</v>
      </c>
      <c r="L24" s="10">
        <v>4.32</v>
      </c>
      <c r="M24" s="8" t="s">
        <v>107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8.5" customHeight="1" x14ac:dyDescent="0.3">
      <c r="A25" s="10" t="s">
        <v>180</v>
      </c>
      <c r="B25" s="10" t="s">
        <v>181</v>
      </c>
      <c r="C25" s="8" t="s">
        <v>182</v>
      </c>
      <c r="D25" s="8" t="s">
        <v>183</v>
      </c>
      <c r="E25" s="10">
        <v>108</v>
      </c>
      <c r="F25" s="10">
        <v>108</v>
      </c>
      <c r="G25" s="10">
        <v>80</v>
      </c>
      <c r="H25" s="10">
        <v>28</v>
      </c>
      <c r="I25" s="10">
        <f t="shared" si="0"/>
        <v>74.074074074074076</v>
      </c>
      <c r="J25" s="10">
        <v>76</v>
      </c>
      <c r="K25" s="10">
        <v>0</v>
      </c>
      <c r="L25" s="10">
        <v>4.5</v>
      </c>
      <c r="M25" s="8" t="s">
        <v>107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8.5" customHeight="1" x14ac:dyDescent="0.3">
      <c r="A26" s="10" t="s">
        <v>180</v>
      </c>
      <c r="B26" s="10" t="s">
        <v>184</v>
      </c>
      <c r="C26" s="8" t="s">
        <v>185</v>
      </c>
      <c r="D26" s="8" t="s">
        <v>186</v>
      </c>
      <c r="E26" s="10">
        <v>102</v>
      </c>
      <c r="F26" s="10">
        <v>102</v>
      </c>
      <c r="G26" s="10">
        <v>67</v>
      </c>
      <c r="H26" s="10">
        <v>35</v>
      </c>
      <c r="I26" s="10">
        <f t="shared" si="0"/>
        <v>65.686274509803923</v>
      </c>
      <c r="J26" s="10">
        <v>37</v>
      </c>
      <c r="K26" s="10">
        <v>20</v>
      </c>
      <c r="L26" s="10">
        <v>4.28</v>
      </c>
      <c r="M26" s="8" t="s">
        <v>107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8.5" customHeight="1" x14ac:dyDescent="0.3">
      <c r="A27" s="10" t="s">
        <v>180</v>
      </c>
      <c r="B27" s="10" t="s">
        <v>187</v>
      </c>
      <c r="C27" s="8" t="s">
        <v>188</v>
      </c>
      <c r="D27" s="8" t="s">
        <v>189</v>
      </c>
      <c r="E27" s="10">
        <v>112</v>
      </c>
      <c r="F27" s="10">
        <v>112</v>
      </c>
      <c r="G27" s="10">
        <v>67</v>
      </c>
      <c r="H27" s="10">
        <v>45</v>
      </c>
      <c r="I27" s="10">
        <f t="shared" si="0"/>
        <v>59.821428571428569</v>
      </c>
      <c r="J27" s="10">
        <v>24</v>
      </c>
      <c r="K27" s="10">
        <v>31</v>
      </c>
      <c r="L27" s="10">
        <v>4.3600000000000003</v>
      </c>
      <c r="M27" s="8" t="s">
        <v>107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8.5" customHeight="1" x14ac:dyDescent="0.3">
      <c r="A28" s="10" t="s">
        <v>180</v>
      </c>
      <c r="B28" s="10" t="s">
        <v>190</v>
      </c>
      <c r="C28" s="8" t="s">
        <v>191</v>
      </c>
      <c r="D28" s="8" t="s">
        <v>192</v>
      </c>
      <c r="E28" s="10">
        <v>102</v>
      </c>
      <c r="F28" s="10">
        <v>102</v>
      </c>
      <c r="G28" s="10">
        <v>76</v>
      </c>
      <c r="H28" s="10">
        <v>26</v>
      </c>
      <c r="I28" s="10">
        <f t="shared" si="0"/>
        <v>74.509803921568633</v>
      </c>
      <c r="J28" s="10">
        <v>37</v>
      </c>
      <c r="K28" s="10">
        <v>20</v>
      </c>
      <c r="L28" s="10">
        <v>4.5199999999999996</v>
      </c>
      <c r="M28" s="8" t="s">
        <v>107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8.5" customHeight="1" x14ac:dyDescent="0.3">
      <c r="A29" s="10" t="s">
        <v>180</v>
      </c>
      <c r="B29" s="10" t="s">
        <v>193</v>
      </c>
      <c r="C29" s="8" t="s">
        <v>194</v>
      </c>
      <c r="D29" s="8" t="s">
        <v>195</v>
      </c>
      <c r="E29" s="10">
        <v>111</v>
      </c>
      <c r="F29" s="10">
        <v>111</v>
      </c>
      <c r="G29" s="10">
        <v>41</v>
      </c>
      <c r="H29" s="10">
        <v>70</v>
      </c>
      <c r="I29" s="10">
        <f t="shared" si="0"/>
        <v>36.936936936936938</v>
      </c>
      <c r="J29" s="10">
        <v>61</v>
      </c>
      <c r="K29" s="10">
        <v>20</v>
      </c>
      <c r="L29" s="10">
        <v>4.5199999999999996</v>
      </c>
      <c r="M29" s="8" t="s">
        <v>107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8.5" customHeight="1" x14ac:dyDescent="0.3">
      <c r="A30" s="10" t="s">
        <v>180</v>
      </c>
      <c r="B30" s="10" t="s">
        <v>196</v>
      </c>
      <c r="C30" s="8" t="s">
        <v>197</v>
      </c>
      <c r="D30" s="8" t="s">
        <v>198</v>
      </c>
      <c r="E30" s="10">
        <v>106</v>
      </c>
      <c r="F30" s="10">
        <v>32</v>
      </c>
      <c r="G30" s="10">
        <v>31</v>
      </c>
      <c r="H30" s="10">
        <v>1</v>
      </c>
      <c r="I30" s="10">
        <f t="shared" si="0"/>
        <v>96.875</v>
      </c>
      <c r="J30" s="10">
        <v>33</v>
      </c>
      <c r="K30" s="10">
        <v>21</v>
      </c>
      <c r="L30" s="10">
        <v>4.63</v>
      </c>
      <c r="M30" s="8" t="s">
        <v>107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8.5" customHeight="1" x14ac:dyDescent="0.3">
      <c r="A31" s="42" t="s">
        <v>180</v>
      </c>
      <c r="B31" s="42" t="s">
        <v>199</v>
      </c>
      <c r="C31" s="43" t="s">
        <v>200</v>
      </c>
      <c r="D31" s="43" t="s">
        <v>195</v>
      </c>
      <c r="E31" s="42">
        <v>69</v>
      </c>
      <c r="F31" s="42">
        <v>69</v>
      </c>
      <c r="G31" s="42">
        <v>68</v>
      </c>
      <c r="H31" s="42">
        <v>1</v>
      </c>
      <c r="I31" s="42">
        <f t="shared" si="0"/>
        <v>98.550724637681171</v>
      </c>
      <c r="J31" s="42">
        <v>2</v>
      </c>
      <c r="K31" s="42">
        <v>0</v>
      </c>
      <c r="L31" s="42">
        <v>4.5</v>
      </c>
      <c r="M31" s="43" t="s">
        <v>107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8.5" customHeight="1" x14ac:dyDescent="0.3">
      <c r="A32" s="42" t="s">
        <v>180</v>
      </c>
      <c r="B32" s="42" t="s">
        <v>201</v>
      </c>
      <c r="C32" s="43" t="s">
        <v>202</v>
      </c>
      <c r="D32" s="43" t="s">
        <v>203</v>
      </c>
      <c r="E32" s="42">
        <v>77</v>
      </c>
      <c r="F32" s="42">
        <v>22</v>
      </c>
      <c r="G32" s="42">
        <v>58</v>
      </c>
      <c r="H32" s="42">
        <v>19</v>
      </c>
      <c r="I32" s="42">
        <f t="shared" si="0"/>
        <v>263.63636363636363</v>
      </c>
      <c r="J32" s="42">
        <v>24</v>
      </c>
      <c r="K32" s="42">
        <v>0</v>
      </c>
      <c r="L32" s="42">
        <v>4.5</v>
      </c>
      <c r="M32" s="43" t="s">
        <v>107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8.5" customHeight="1" x14ac:dyDescent="0.3">
      <c r="A33" s="42" t="s">
        <v>180</v>
      </c>
      <c r="B33" s="42" t="s">
        <v>204</v>
      </c>
      <c r="C33" s="43" t="s">
        <v>205</v>
      </c>
      <c r="D33" s="43" t="s">
        <v>195</v>
      </c>
      <c r="E33" s="42">
        <v>36</v>
      </c>
      <c r="F33" s="42">
        <v>36</v>
      </c>
      <c r="G33" s="42">
        <v>33</v>
      </c>
      <c r="H33" s="42">
        <v>3</v>
      </c>
      <c r="I33" s="42">
        <f t="shared" si="0"/>
        <v>91.666666666666657</v>
      </c>
      <c r="J33" s="42">
        <v>0</v>
      </c>
      <c r="K33" s="42">
        <v>0</v>
      </c>
      <c r="L33" s="42">
        <v>4</v>
      </c>
      <c r="M33" s="43" t="s">
        <v>107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8.5" customHeight="1" x14ac:dyDescent="0.3">
      <c r="A34" s="42" t="s">
        <v>180</v>
      </c>
      <c r="B34" s="42" t="s">
        <v>204</v>
      </c>
      <c r="C34" s="43" t="s">
        <v>205</v>
      </c>
      <c r="D34" s="43" t="s">
        <v>189</v>
      </c>
      <c r="E34" s="42">
        <v>30</v>
      </c>
      <c r="F34" s="42">
        <v>29</v>
      </c>
      <c r="G34" s="42">
        <v>29</v>
      </c>
      <c r="H34" s="42">
        <v>1</v>
      </c>
      <c r="I34" s="42">
        <f t="shared" si="0"/>
        <v>100</v>
      </c>
      <c r="J34" s="42">
        <v>0</v>
      </c>
      <c r="K34" s="42">
        <v>0</v>
      </c>
      <c r="L34" s="42">
        <v>48</v>
      </c>
      <c r="M34" s="43" t="s">
        <v>107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8.5" customHeight="1" x14ac:dyDescent="0.3">
      <c r="A35" s="42" t="s">
        <v>180</v>
      </c>
      <c r="B35" s="42" t="s">
        <v>206</v>
      </c>
      <c r="C35" s="43" t="s">
        <v>207</v>
      </c>
      <c r="D35" s="43" t="s">
        <v>208</v>
      </c>
      <c r="E35" s="42">
        <v>43</v>
      </c>
      <c r="F35" s="42">
        <v>41</v>
      </c>
      <c r="G35" s="42">
        <v>41</v>
      </c>
      <c r="H35" s="42">
        <v>2</v>
      </c>
      <c r="I35" s="42">
        <f t="shared" si="0"/>
        <v>100</v>
      </c>
      <c r="J35" s="42">
        <v>0</v>
      </c>
      <c r="K35" s="42">
        <v>2</v>
      </c>
      <c r="L35" s="42">
        <v>4.7</v>
      </c>
      <c r="M35" s="43" t="s">
        <v>107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8.5" customHeight="1" x14ac:dyDescent="0.3">
      <c r="A36" s="42" t="s">
        <v>180</v>
      </c>
      <c r="B36" s="42" t="s">
        <v>209</v>
      </c>
      <c r="C36" s="43" t="s">
        <v>210</v>
      </c>
      <c r="D36" s="43" t="s">
        <v>189</v>
      </c>
      <c r="E36" s="42">
        <v>68</v>
      </c>
      <c r="F36" s="42">
        <v>56</v>
      </c>
      <c r="G36" s="42">
        <v>56</v>
      </c>
      <c r="H36" s="42">
        <v>12</v>
      </c>
      <c r="I36" s="42">
        <f t="shared" si="0"/>
        <v>100</v>
      </c>
      <c r="J36" s="42">
        <v>15</v>
      </c>
      <c r="K36" s="42">
        <v>7</v>
      </c>
      <c r="L36" s="42">
        <v>4.62</v>
      </c>
      <c r="M36" s="43" t="s">
        <v>107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8.5" customHeight="1" x14ac:dyDescent="0.3">
      <c r="A37" s="42" t="s">
        <v>180</v>
      </c>
      <c r="B37" s="42" t="s">
        <v>211</v>
      </c>
      <c r="C37" s="43" t="s">
        <v>212</v>
      </c>
      <c r="D37" s="43" t="s">
        <v>189</v>
      </c>
      <c r="E37" s="42">
        <v>68</v>
      </c>
      <c r="F37" s="42">
        <v>54</v>
      </c>
      <c r="G37" s="42">
        <v>54</v>
      </c>
      <c r="H37" s="42">
        <v>14</v>
      </c>
      <c r="I37" s="42">
        <f t="shared" si="0"/>
        <v>100</v>
      </c>
      <c r="J37" s="42">
        <v>15</v>
      </c>
      <c r="K37" s="42">
        <v>7</v>
      </c>
      <c r="L37" s="42">
        <v>4.57</v>
      </c>
      <c r="M37" s="43" t="s">
        <v>107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8.5" customHeight="1" x14ac:dyDescent="0.3">
      <c r="A38" s="42" t="s">
        <v>180</v>
      </c>
      <c r="B38" s="42" t="s">
        <v>213</v>
      </c>
      <c r="C38" s="43" t="s">
        <v>153</v>
      </c>
      <c r="D38" s="43" t="s">
        <v>195</v>
      </c>
      <c r="E38" s="42">
        <v>34</v>
      </c>
      <c r="F38" s="42">
        <v>12</v>
      </c>
      <c r="G38" s="42">
        <v>12</v>
      </c>
      <c r="H38" s="42">
        <v>1</v>
      </c>
      <c r="I38" s="42">
        <f t="shared" si="0"/>
        <v>100</v>
      </c>
      <c r="J38" s="42">
        <v>0</v>
      </c>
      <c r="K38" s="42">
        <v>0</v>
      </c>
      <c r="L38" s="42">
        <v>4.53</v>
      </c>
      <c r="M38" s="43" t="s">
        <v>107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1.2" customHeight="1" x14ac:dyDescent="0.3">
      <c r="A39" s="42" t="s">
        <v>180</v>
      </c>
      <c r="B39" s="42" t="s">
        <v>213</v>
      </c>
      <c r="C39" s="43" t="s">
        <v>153</v>
      </c>
      <c r="D39" s="43" t="s">
        <v>198</v>
      </c>
      <c r="E39" s="42">
        <v>31</v>
      </c>
      <c r="F39" s="42">
        <v>31</v>
      </c>
      <c r="G39" s="42">
        <v>31</v>
      </c>
      <c r="H39" s="42">
        <v>0</v>
      </c>
      <c r="I39" s="42">
        <f t="shared" si="0"/>
        <v>100</v>
      </c>
      <c r="J39" s="42">
        <v>0</v>
      </c>
      <c r="K39" s="42">
        <v>0</v>
      </c>
      <c r="L39" s="42">
        <v>4.67</v>
      </c>
      <c r="M39" s="43" t="s">
        <v>107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 x14ac:dyDescent="0.3">
      <c r="A40" s="42" t="s">
        <v>180</v>
      </c>
      <c r="B40" s="42" t="s">
        <v>214</v>
      </c>
      <c r="C40" s="43" t="s">
        <v>215</v>
      </c>
      <c r="D40" s="43" t="s">
        <v>216</v>
      </c>
      <c r="E40" s="42">
        <v>32</v>
      </c>
      <c r="F40" s="42">
        <v>32</v>
      </c>
      <c r="G40" s="42">
        <v>29</v>
      </c>
      <c r="H40" s="42">
        <v>3</v>
      </c>
      <c r="I40" s="42">
        <f t="shared" si="0"/>
        <v>90.625</v>
      </c>
      <c r="J40" s="42">
        <v>9</v>
      </c>
      <c r="K40" s="42">
        <v>0</v>
      </c>
      <c r="L40" s="42">
        <v>4.7699999999999996</v>
      </c>
      <c r="M40" s="43" t="s">
        <v>107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34" customFormat="1" ht="21" customHeight="1" x14ac:dyDescent="0.3">
      <c r="A41" s="42" t="s">
        <v>180</v>
      </c>
      <c r="B41" s="42" t="s">
        <v>217</v>
      </c>
      <c r="C41" s="43" t="s">
        <v>218</v>
      </c>
      <c r="D41" s="43" t="s">
        <v>198</v>
      </c>
      <c r="E41" s="42">
        <v>56</v>
      </c>
      <c r="F41" s="42">
        <v>56</v>
      </c>
      <c r="G41" s="42">
        <v>51</v>
      </c>
      <c r="H41" s="42">
        <v>5</v>
      </c>
      <c r="I41" s="42">
        <f t="shared" si="0"/>
        <v>91.071428571428569</v>
      </c>
      <c r="J41" s="42">
        <v>8</v>
      </c>
      <c r="K41" s="42">
        <v>1</v>
      </c>
      <c r="L41" s="42">
        <v>4.74</v>
      </c>
      <c r="M41" s="43" t="s">
        <v>107</v>
      </c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s="36" customFormat="1" ht="21" customHeight="1" x14ac:dyDescent="0.3">
      <c r="A42" s="10" t="s">
        <v>180</v>
      </c>
      <c r="B42" s="10" t="s">
        <v>239</v>
      </c>
      <c r="C42" s="8" t="s">
        <v>240</v>
      </c>
      <c r="D42" s="8" t="s">
        <v>241</v>
      </c>
      <c r="E42" s="10">
        <v>50</v>
      </c>
      <c r="F42" s="10">
        <v>50</v>
      </c>
      <c r="G42" s="10">
        <v>40</v>
      </c>
      <c r="H42" s="10">
        <v>10</v>
      </c>
      <c r="I42" s="10">
        <f t="shared" si="0"/>
        <v>80</v>
      </c>
      <c r="J42" s="10">
        <v>10</v>
      </c>
      <c r="K42" s="10">
        <v>0</v>
      </c>
      <c r="L42" s="10">
        <v>4.63</v>
      </c>
      <c r="M42" s="8" t="s">
        <v>151</v>
      </c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s="36" customFormat="1" ht="21" customHeight="1" x14ac:dyDescent="0.3">
      <c r="A43" s="10" t="s">
        <v>180</v>
      </c>
      <c r="B43" s="10" t="s">
        <v>239</v>
      </c>
      <c r="C43" s="8" t="s">
        <v>240</v>
      </c>
      <c r="D43" s="8" t="s">
        <v>242</v>
      </c>
      <c r="E43" s="10">
        <v>51</v>
      </c>
      <c r="F43" s="10">
        <v>51</v>
      </c>
      <c r="G43" s="10">
        <v>34</v>
      </c>
      <c r="H43" s="10">
        <v>17</v>
      </c>
      <c r="I43" s="10">
        <f t="shared" si="0"/>
        <v>66.666666666666657</v>
      </c>
      <c r="J43" s="10">
        <v>19</v>
      </c>
      <c r="K43" s="10">
        <v>0</v>
      </c>
      <c r="L43" s="10">
        <v>4.34</v>
      </c>
      <c r="M43" s="8" t="s">
        <v>151</v>
      </c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s="36" customFormat="1" ht="21" customHeight="1" x14ac:dyDescent="0.3">
      <c r="A44" s="10" t="s">
        <v>180</v>
      </c>
      <c r="B44" s="10" t="s">
        <v>244</v>
      </c>
      <c r="C44" s="8" t="s">
        <v>243</v>
      </c>
      <c r="D44" s="8" t="s">
        <v>195</v>
      </c>
      <c r="E44" s="10">
        <v>114</v>
      </c>
      <c r="F44" s="10">
        <v>114</v>
      </c>
      <c r="G44" s="10">
        <v>75</v>
      </c>
      <c r="H44" s="10">
        <v>39</v>
      </c>
      <c r="I44" s="10">
        <f t="shared" si="0"/>
        <v>65.789473684210535</v>
      </c>
      <c r="J44" s="10">
        <v>49</v>
      </c>
      <c r="K44" s="10">
        <v>24</v>
      </c>
      <c r="L44" s="10">
        <v>4.5</v>
      </c>
      <c r="M44" s="8" t="s">
        <v>151</v>
      </c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s="36" customFormat="1" ht="21" customHeight="1" x14ac:dyDescent="0.3">
      <c r="A45" s="10" t="s">
        <v>180</v>
      </c>
      <c r="B45" s="10" t="s">
        <v>245</v>
      </c>
      <c r="C45" s="8" t="s">
        <v>246</v>
      </c>
      <c r="D45" s="8" t="s">
        <v>198</v>
      </c>
      <c r="E45" s="10">
        <v>104</v>
      </c>
      <c r="F45" s="10">
        <v>104</v>
      </c>
      <c r="G45" s="10">
        <v>70</v>
      </c>
      <c r="H45" s="10">
        <v>34</v>
      </c>
      <c r="I45" s="10">
        <f t="shared" si="0"/>
        <v>67.307692307692307</v>
      </c>
      <c r="J45" s="10">
        <v>40</v>
      </c>
      <c r="K45" s="10">
        <v>1</v>
      </c>
      <c r="L45" s="10">
        <v>4.47</v>
      </c>
      <c r="M45" s="8" t="s">
        <v>151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s="36" customFormat="1" ht="21" customHeight="1" x14ac:dyDescent="0.3">
      <c r="A46" s="10" t="s">
        <v>180</v>
      </c>
      <c r="B46" s="10" t="s">
        <v>247</v>
      </c>
      <c r="C46" s="8" t="s">
        <v>248</v>
      </c>
      <c r="D46" s="8" t="s">
        <v>189</v>
      </c>
      <c r="E46" s="10">
        <v>106</v>
      </c>
      <c r="F46" s="10">
        <v>106</v>
      </c>
      <c r="G46" s="10">
        <v>75</v>
      </c>
      <c r="H46" s="10">
        <v>31</v>
      </c>
      <c r="I46" s="10">
        <f t="shared" si="0"/>
        <v>70.754716981132077</v>
      </c>
      <c r="J46" s="10">
        <v>34</v>
      </c>
      <c r="K46" s="10">
        <v>23</v>
      </c>
      <c r="L46" s="10">
        <v>4.53</v>
      </c>
      <c r="M46" s="8" t="s">
        <v>151</v>
      </c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s="36" customFormat="1" ht="21" customHeight="1" x14ac:dyDescent="0.3">
      <c r="A47" s="10" t="s">
        <v>180</v>
      </c>
      <c r="B47" s="10" t="s">
        <v>249</v>
      </c>
      <c r="C47" s="8" t="s">
        <v>250</v>
      </c>
      <c r="D47" s="8" t="s">
        <v>189</v>
      </c>
      <c r="E47" s="10">
        <v>102</v>
      </c>
      <c r="F47" s="10">
        <v>102</v>
      </c>
      <c r="G47" s="10">
        <v>74</v>
      </c>
      <c r="H47" s="10">
        <v>28</v>
      </c>
      <c r="I47" s="10">
        <f t="shared" si="0"/>
        <v>72.549019607843135</v>
      </c>
      <c r="J47" s="10">
        <v>17</v>
      </c>
      <c r="K47" s="10">
        <v>23</v>
      </c>
      <c r="L47" s="10">
        <v>4.5</v>
      </c>
      <c r="M47" s="8" t="s">
        <v>151</v>
      </c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s="36" customFormat="1" ht="21" customHeight="1" x14ac:dyDescent="0.3">
      <c r="A48" s="10" t="s">
        <v>180</v>
      </c>
      <c r="B48" s="10" t="s">
        <v>251</v>
      </c>
      <c r="C48" s="8" t="s">
        <v>252</v>
      </c>
      <c r="D48" s="8" t="s">
        <v>195</v>
      </c>
      <c r="E48" s="10">
        <v>106</v>
      </c>
      <c r="F48" s="10">
        <v>106</v>
      </c>
      <c r="G48" s="10">
        <v>77</v>
      </c>
      <c r="H48" s="10">
        <v>29</v>
      </c>
      <c r="I48" s="10">
        <f t="shared" si="0"/>
        <v>72.641509433962256</v>
      </c>
      <c r="J48" s="10">
        <v>21</v>
      </c>
      <c r="K48" s="10">
        <v>23</v>
      </c>
      <c r="L48" s="10">
        <v>4.38</v>
      </c>
      <c r="M48" s="8" t="s">
        <v>151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s="36" customFormat="1" ht="21" customHeight="1" x14ac:dyDescent="0.3">
      <c r="A49" s="10" t="s">
        <v>180</v>
      </c>
      <c r="B49" s="10" t="s">
        <v>253</v>
      </c>
      <c r="C49" s="8" t="s">
        <v>254</v>
      </c>
      <c r="D49" s="8" t="s">
        <v>183</v>
      </c>
      <c r="E49" s="10">
        <v>98</v>
      </c>
      <c r="F49" s="10">
        <v>98</v>
      </c>
      <c r="G49" s="10">
        <v>73</v>
      </c>
      <c r="H49" s="10">
        <v>25</v>
      </c>
      <c r="I49" s="10">
        <f t="shared" si="0"/>
        <v>74.489795918367349</v>
      </c>
      <c r="J49" s="10">
        <v>30</v>
      </c>
      <c r="K49" s="10">
        <v>0</v>
      </c>
      <c r="L49" s="10">
        <v>4.43</v>
      </c>
      <c r="M49" s="8" t="s">
        <v>151</v>
      </c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s="34" customFormat="1" ht="28.5" customHeight="1" x14ac:dyDescent="0.3">
      <c r="A50" s="42" t="s">
        <v>180</v>
      </c>
      <c r="B50" s="42" t="s">
        <v>220</v>
      </c>
      <c r="C50" s="43" t="s">
        <v>221</v>
      </c>
      <c r="D50" s="43" t="s">
        <v>222</v>
      </c>
      <c r="E50" s="42">
        <v>63</v>
      </c>
      <c r="F50" s="42">
        <v>63</v>
      </c>
      <c r="G50" s="42">
        <v>62</v>
      </c>
      <c r="H50" s="42">
        <v>1</v>
      </c>
      <c r="I50" s="42">
        <f t="shared" ref="I50:I59" si="1">G50/F50*100</f>
        <v>98.412698412698404</v>
      </c>
      <c r="J50" s="42">
        <v>17</v>
      </c>
      <c r="K50" s="42">
        <v>0</v>
      </c>
      <c r="L50" s="42">
        <v>4.49</v>
      </c>
      <c r="M50" s="43" t="s">
        <v>151</v>
      </c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28.5" customHeight="1" x14ac:dyDescent="0.3">
      <c r="A51" s="42" t="s">
        <v>180</v>
      </c>
      <c r="B51" s="42" t="s">
        <v>223</v>
      </c>
      <c r="C51" s="43" t="s">
        <v>224</v>
      </c>
      <c r="D51" s="43" t="s">
        <v>208</v>
      </c>
      <c r="E51" s="42">
        <v>64</v>
      </c>
      <c r="F51" s="42">
        <v>64</v>
      </c>
      <c r="G51" s="42">
        <v>63</v>
      </c>
      <c r="H51" s="42">
        <v>1</v>
      </c>
      <c r="I51" s="42">
        <f t="shared" si="1"/>
        <v>98.4375</v>
      </c>
      <c r="J51" s="42">
        <v>7</v>
      </c>
      <c r="K51" s="42">
        <v>0</v>
      </c>
      <c r="L51" s="42">
        <v>4.54</v>
      </c>
      <c r="M51" s="43" t="s">
        <v>151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8.5" customHeight="1" x14ac:dyDescent="0.3">
      <c r="A52" s="42" t="s">
        <v>180</v>
      </c>
      <c r="B52" s="42" t="s">
        <v>225</v>
      </c>
      <c r="C52" s="43" t="s">
        <v>226</v>
      </c>
      <c r="D52" s="43" t="s">
        <v>192</v>
      </c>
      <c r="E52" s="42">
        <v>66</v>
      </c>
      <c r="F52" s="42">
        <v>66</v>
      </c>
      <c r="G52" s="42">
        <v>62</v>
      </c>
      <c r="H52" s="42">
        <v>4</v>
      </c>
      <c r="I52" s="42">
        <f t="shared" si="1"/>
        <v>93.939393939393938</v>
      </c>
      <c r="J52" s="42">
        <v>11</v>
      </c>
      <c r="K52" s="42">
        <v>0</v>
      </c>
      <c r="L52" s="42">
        <v>4.7</v>
      </c>
      <c r="M52" s="43" t="s">
        <v>151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8.5" customHeight="1" x14ac:dyDescent="0.3">
      <c r="A53" s="42" t="s">
        <v>180</v>
      </c>
      <c r="B53" s="42" t="s">
        <v>227</v>
      </c>
      <c r="C53" s="43" t="s">
        <v>228</v>
      </c>
      <c r="D53" s="43" t="s">
        <v>192</v>
      </c>
      <c r="E53" s="42">
        <v>58</v>
      </c>
      <c r="F53" s="42">
        <v>58</v>
      </c>
      <c r="G53" s="42">
        <v>55</v>
      </c>
      <c r="H53" s="42">
        <v>3</v>
      </c>
      <c r="I53" s="42">
        <f t="shared" si="1"/>
        <v>94.827586206896555</v>
      </c>
      <c r="J53" s="42">
        <v>11</v>
      </c>
      <c r="K53" s="42">
        <v>0</v>
      </c>
      <c r="L53" s="42">
        <v>4.67</v>
      </c>
      <c r="M53" s="43" t="s">
        <v>151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8.5" customHeight="1" x14ac:dyDescent="0.3">
      <c r="A54" s="42" t="s">
        <v>180</v>
      </c>
      <c r="B54" s="42" t="s">
        <v>229</v>
      </c>
      <c r="C54" s="43" t="s">
        <v>230</v>
      </c>
      <c r="D54" s="43" t="s">
        <v>189</v>
      </c>
      <c r="E54" s="42">
        <v>60</v>
      </c>
      <c r="F54" s="42">
        <v>60</v>
      </c>
      <c r="G54" s="42">
        <v>58</v>
      </c>
      <c r="H54" s="42">
        <v>2</v>
      </c>
      <c r="I54" s="42">
        <f t="shared" si="1"/>
        <v>96.666666666666671</v>
      </c>
      <c r="J54" s="42">
        <v>14</v>
      </c>
      <c r="K54" s="42">
        <v>1</v>
      </c>
      <c r="L54" s="42">
        <v>4.7699999999999996</v>
      </c>
      <c r="M54" s="43" t="s">
        <v>151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8.5" customHeight="1" x14ac:dyDescent="0.3">
      <c r="A55" s="42" t="s">
        <v>180</v>
      </c>
      <c r="B55" s="42" t="s">
        <v>231</v>
      </c>
      <c r="C55" s="43" t="s">
        <v>232</v>
      </c>
      <c r="D55" s="43" t="s">
        <v>203</v>
      </c>
      <c r="E55" s="42">
        <v>32</v>
      </c>
      <c r="F55" s="42">
        <v>32</v>
      </c>
      <c r="G55" s="42">
        <v>30</v>
      </c>
      <c r="H55" s="42">
        <v>2</v>
      </c>
      <c r="I55" s="42">
        <f t="shared" si="1"/>
        <v>93.75</v>
      </c>
      <c r="J55" s="42">
        <v>3</v>
      </c>
      <c r="K55" s="42">
        <v>0</v>
      </c>
      <c r="L55" s="42">
        <v>4.5599999999999996</v>
      </c>
      <c r="M55" s="43" t="s">
        <v>151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8.5" customHeight="1" x14ac:dyDescent="0.3">
      <c r="A56" s="42" t="s">
        <v>180</v>
      </c>
      <c r="B56" s="42" t="s">
        <v>233</v>
      </c>
      <c r="C56" s="43" t="s">
        <v>234</v>
      </c>
      <c r="D56" s="43" t="s">
        <v>195</v>
      </c>
      <c r="E56" s="42">
        <v>30</v>
      </c>
      <c r="F56" s="42">
        <v>30</v>
      </c>
      <c r="G56" s="42">
        <v>30</v>
      </c>
      <c r="H56" s="42">
        <v>0</v>
      </c>
      <c r="I56" s="42">
        <f t="shared" si="1"/>
        <v>100</v>
      </c>
      <c r="J56" s="42">
        <v>0</v>
      </c>
      <c r="K56" s="42">
        <v>0</v>
      </c>
      <c r="L56" s="42">
        <v>4.2</v>
      </c>
      <c r="M56" s="43" t="s">
        <v>151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8.5" customHeight="1" x14ac:dyDescent="0.3">
      <c r="A57" s="42" t="s">
        <v>180</v>
      </c>
      <c r="B57" s="42" t="s">
        <v>233</v>
      </c>
      <c r="C57" s="43" t="s">
        <v>234</v>
      </c>
      <c r="D57" s="43" t="s">
        <v>198</v>
      </c>
      <c r="E57" s="42">
        <v>30</v>
      </c>
      <c r="F57" s="42">
        <v>30</v>
      </c>
      <c r="G57" s="42">
        <v>28</v>
      </c>
      <c r="H57" s="42">
        <v>2</v>
      </c>
      <c r="I57" s="42">
        <f t="shared" si="1"/>
        <v>93.333333333333329</v>
      </c>
      <c r="J57" s="42">
        <v>0</v>
      </c>
      <c r="K57" s="42">
        <v>0</v>
      </c>
      <c r="L57" s="42">
        <v>4.62</v>
      </c>
      <c r="M57" s="43" t="s">
        <v>151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6.4" customHeight="1" x14ac:dyDescent="0.3">
      <c r="A58" s="42" t="s">
        <v>180</v>
      </c>
      <c r="B58" s="42" t="s">
        <v>235</v>
      </c>
      <c r="C58" s="43" t="s">
        <v>236</v>
      </c>
      <c r="D58" s="43" t="s">
        <v>189</v>
      </c>
      <c r="E58" s="42">
        <v>61</v>
      </c>
      <c r="F58" s="42">
        <v>61</v>
      </c>
      <c r="G58" s="42">
        <v>56</v>
      </c>
      <c r="H58" s="42">
        <v>5</v>
      </c>
      <c r="I58" s="42">
        <f t="shared" si="1"/>
        <v>91.803278688524586</v>
      </c>
      <c r="J58" s="42">
        <v>9</v>
      </c>
      <c r="K58" s="42">
        <v>4</v>
      </c>
      <c r="L58" s="42">
        <v>4.51</v>
      </c>
      <c r="M58" s="43" t="s">
        <v>151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8" customHeight="1" x14ac:dyDescent="0.3">
      <c r="A59" s="42" t="s">
        <v>180</v>
      </c>
      <c r="B59" s="42" t="s">
        <v>237</v>
      </c>
      <c r="C59" s="43" t="s">
        <v>238</v>
      </c>
      <c r="D59" s="43" t="s">
        <v>198</v>
      </c>
      <c r="E59" s="44">
        <v>35</v>
      </c>
      <c r="F59" s="44">
        <v>35</v>
      </c>
      <c r="G59" s="44">
        <v>35</v>
      </c>
      <c r="H59" s="44">
        <v>0</v>
      </c>
      <c r="I59" s="42">
        <f t="shared" si="1"/>
        <v>100</v>
      </c>
      <c r="J59" s="42">
        <v>0</v>
      </c>
      <c r="K59" s="42">
        <v>0</v>
      </c>
      <c r="L59" s="42">
        <v>4.72</v>
      </c>
      <c r="M59" s="43" t="s">
        <v>151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4:26" ht="14.25" customHeight="1" x14ac:dyDescent="0.3"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4:26" ht="14.25" customHeight="1" x14ac:dyDescent="0.3"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4:26" ht="14.25" customHeight="1" x14ac:dyDescent="0.3"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4:26" ht="14.25" customHeight="1" x14ac:dyDescent="0.3"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4:26" ht="14.25" customHeight="1" x14ac:dyDescent="0.3"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4:26" ht="14.25" customHeight="1" x14ac:dyDescent="0.3"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4:26" ht="14.25" customHeight="1" x14ac:dyDescent="0.3"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4:26" ht="14.25" customHeight="1" x14ac:dyDescent="0.3"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4:26" ht="14.25" customHeight="1" x14ac:dyDescent="0.3"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4:26" ht="14.25" customHeight="1" x14ac:dyDescent="0.3"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4:26" ht="14.25" customHeight="1" x14ac:dyDescent="0.3"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4:26" ht="14.25" customHeight="1" x14ac:dyDescent="0.3"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4:26" ht="14.25" customHeight="1" x14ac:dyDescent="0.3"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4:26" ht="14.25" customHeight="1" x14ac:dyDescent="0.3"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4:26" ht="14.25" customHeight="1" x14ac:dyDescent="0.3"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4:26" ht="14.25" customHeight="1" x14ac:dyDescent="0.3"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4:26" ht="14.25" customHeight="1" x14ac:dyDescent="0.3"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4:26" ht="14.25" customHeight="1" x14ac:dyDescent="0.3"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4:26" ht="14.25" customHeight="1" x14ac:dyDescent="0.3"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4:26" ht="14.25" customHeight="1" x14ac:dyDescent="0.3"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4:26" ht="14.25" customHeight="1" x14ac:dyDescent="0.3"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4:26" ht="14.25" customHeight="1" x14ac:dyDescent="0.3"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4:26" ht="14.25" customHeight="1" x14ac:dyDescent="0.3"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4:26" ht="14.25" customHeight="1" x14ac:dyDescent="0.3"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4:26" ht="14.25" customHeight="1" x14ac:dyDescent="0.3"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4:26" ht="14.25" customHeight="1" x14ac:dyDescent="0.3"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4:26" ht="14.25" customHeight="1" x14ac:dyDescent="0.3"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4:26" ht="14.25" customHeight="1" x14ac:dyDescent="0.3"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4:26" ht="14.25" customHeight="1" x14ac:dyDescent="0.3"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4:26" ht="14.25" customHeight="1" x14ac:dyDescent="0.3"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4:26" ht="14.25" customHeight="1" x14ac:dyDescent="0.3"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4:26" ht="14.25" customHeight="1" x14ac:dyDescent="0.3"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4:26" ht="14.25" customHeight="1" x14ac:dyDescent="0.3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4:26" ht="14.25" customHeight="1" x14ac:dyDescent="0.3"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4:26" ht="14.25" customHeight="1" x14ac:dyDescent="0.3"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4:26" ht="14.25" customHeight="1" x14ac:dyDescent="0.3"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4:26" ht="14.25" customHeight="1" x14ac:dyDescent="0.3"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4:26" ht="14.25" customHeight="1" x14ac:dyDescent="0.3"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4:26" ht="14.25" customHeight="1" x14ac:dyDescent="0.3"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4:26" ht="14.25" customHeight="1" x14ac:dyDescent="0.3"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4:26" ht="14.25" customHeight="1" x14ac:dyDescent="0.3"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4:26" ht="14.25" customHeight="1" x14ac:dyDescent="0.3"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4:26" ht="14.25" customHeight="1" x14ac:dyDescent="0.3"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4:26" ht="14.25" customHeight="1" x14ac:dyDescent="0.3"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4:26" ht="14.25" customHeight="1" x14ac:dyDescent="0.3"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4:26" ht="14.25" customHeight="1" x14ac:dyDescent="0.3"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4:26" ht="14.25" customHeight="1" x14ac:dyDescent="0.3"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4:26" ht="14.25" customHeight="1" x14ac:dyDescent="0.3"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4:26" ht="14.25" customHeight="1" x14ac:dyDescent="0.3"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4:26" ht="14.25" customHeight="1" x14ac:dyDescent="0.3"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4:26" ht="14.25" customHeight="1" x14ac:dyDescent="0.3"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4:26" ht="14.25" customHeight="1" x14ac:dyDescent="0.3"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4:26" ht="14.25" customHeight="1" x14ac:dyDescent="0.3"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4:26" ht="14.25" customHeight="1" x14ac:dyDescent="0.3"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4:26" ht="14.25" customHeight="1" x14ac:dyDescent="0.3"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4:26" ht="14.25" customHeight="1" x14ac:dyDescent="0.3"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4:26" ht="14.25" customHeight="1" x14ac:dyDescent="0.3"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4:26" ht="14.25" customHeight="1" x14ac:dyDescent="0.3"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4:26" ht="14.25" customHeight="1" x14ac:dyDescent="0.3"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4:26" ht="14.25" customHeight="1" x14ac:dyDescent="0.3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4:26" ht="14.25" customHeight="1" x14ac:dyDescent="0.3"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4:26" ht="14.25" customHeight="1" x14ac:dyDescent="0.3"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4:26" ht="14.25" customHeight="1" x14ac:dyDescent="0.3"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4:26" ht="14.25" customHeight="1" x14ac:dyDescent="0.3"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4:26" ht="14.25" customHeight="1" x14ac:dyDescent="0.3"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4:26" ht="14.25" customHeight="1" x14ac:dyDescent="0.3"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4:26" ht="14.25" customHeight="1" x14ac:dyDescent="0.3"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4:26" ht="14.25" customHeight="1" x14ac:dyDescent="0.3"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4:26" ht="14.25" customHeight="1" x14ac:dyDescent="0.3"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4:26" ht="14.25" customHeight="1" x14ac:dyDescent="0.3"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4:26" ht="14.25" customHeight="1" x14ac:dyDescent="0.3"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4:26" ht="14.25" customHeight="1" x14ac:dyDescent="0.3"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4:26" ht="14.25" customHeight="1" x14ac:dyDescent="0.3"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4:26" ht="14.25" customHeight="1" x14ac:dyDescent="0.3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4:26" ht="14.25" customHeight="1" x14ac:dyDescent="0.3"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4:26" ht="14.25" customHeight="1" x14ac:dyDescent="0.3"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4:26" ht="14.25" customHeight="1" x14ac:dyDescent="0.3"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4:26" ht="14.25" customHeight="1" x14ac:dyDescent="0.3"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4:26" ht="14.25" customHeight="1" x14ac:dyDescent="0.3"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4:26" ht="14.25" customHeight="1" x14ac:dyDescent="0.3"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4:26" ht="14.25" customHeight="1" x14ac:dyDescent="0.3"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4:26" ht="14.25" customHeight="1" x14ac:dyDescent="0.3"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4:26" ht="14.25" customHeight="1" x14ac:dyDescent="0.3"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4:26" ht="14.25" customHeight="1" x14ac:dyDescent="0.3"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4:26" ht="14.25" customHeight="1" x14ac:dyDescent="0.3"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4:26" ht="14.25" customHeight="1" x14ac:dyDescent="0.3"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4:26" ht="14.25" customHeight="1" x14ac:dyDescent="0.3"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4:26" ht="14.25" customHeight="1" x14ac:dyDescent="0.3"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4:26" ht="14.25" customHeight="1" x14ac:dyDescent="0.3"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4:26" ht="14.25" customHeight="1" x14ac:dyDescent="0.3"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4:26" ht="14.25" customHeight="1" x14ac:dyDescent="0.3"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4:26" ht="14.25" customHeight="1" x14ac:dyDescent="0.3"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4:26" ht="14.25" customHeight="1" x14ac:dyDescent="0.3"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4:26" ht="14.25" customHeight="1" x14ac:dyDescent="0.3"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4:26" ht="14.25" customHeight="1" x14ac:dyDescent="0.3"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4:26" ht="14.25" customHeight="1" x14ac:dyDescent="0.3"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4:26" ht="14.25" customHeight="1" x14ac:dyDescent="0.3"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4:26" ht="14.25" customHeight="1" x14ac:dyDescent="0.3"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4:26" ht="14.25" customHeight="1" x14ac:dyDescent="0.3"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4:26" ht="14.25" customHeight="1" x14ac:dyDescent="0.3"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4:26" ht="14.25" customHeight="1" x14ac:dyDescent="0.3"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4:26" ht="14.25" customHeight="1" x14ac:dyDescent="0.3"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4:26" ht="14.25" customHeight="1" x14ac:dyDescent="0.3"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4:26" ht="14.25" customHeight="1" x14ac:dyDescent="0.3"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4:26" ht="14.25" customHeight="1" x14ac:dyDescent="0.3"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4:26" ht="14.25" customHeight="1" x14ac:dyDescent="0.3"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4:26" ht="14.25" customHeight="1" x14ac:dyDescent="0.3"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4:26" ht="14.25" customHeight="1" x14ac:dyDescent="0.3"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4:26" ht="14.25" customHeight="1" x14ac:dyDescent="0.3"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4:26" ht="14.25" customHeight="1" x14ac:dyDescent="0.3"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4:26" ht="14.25" customHeight="1" x14ac:dyDescent="0.3"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4:26" ht="14.25" customHeight="1" x14ac:dyDescent="0.3"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4:26" ht="14.25" customHeight="1" x14ac:dyDescent="0.3"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4:26" ht="14.25" customHeight="1" x14ac:dyDescent="0.3"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4:26" ht="14.25" customHeight="1" x14ac:dyDescent="0.3"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4:26" ht="14.25" customHeight="1" x14ac:dyDescent="0.3"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4:26" ht="14.25" customHeight="1" x14ac:dyDescent="0.3"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4:26" ht="14.25" customHeight="1" x14ac:dyDescent="0.3"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4:26" ht="14.25" customHeight="1" x14ac:dyDescent="0.3"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4:26" ht="14.25" customHeight="1" x14ac:dyDescent="0.3"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4:26" ht="14.25" customHeight="1" x14ac:dyDescent="0.3"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4:26" ht="14.25" customHeight="1" x14ac:dyDescent="0.3"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4:26" ht="14.25" customHeight="1" x14ac:dyDescent="0.3"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4:26" ht="14.25" customHeight="1" x14ac:dyDescent="0.3"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4:26" ht="14.25" customHeight="1" x14ac:dyDescent="0.3"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4:26" ht="14.25" customHeight="1" x14ac:dyDescent="0.3"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4:26" ht="14.25" customHeight="1" x14ac:dyDescent="0.3"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4:26" ht="14.25" customHeight="1" x14ac:dyDescent="0.3"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4:26" ht="14.25" customHeight="1" x14ac:dyDescent="0.3"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4:26" ht="14.25" customHeight="1" x14ac:dyDescent="0.3"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4:26" ht="14.25" customHeight="1" x14ac:dyDescent="0.3"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4:26" ht="14.25" customHeight="1" x14ac:dyDescent="0.3"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4:26" ht="14.25" customHeight="1" x14ac:dyDescent="0.3"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4:26" ht="14.25" customHeight="1" x14ac:dyDescent="0.3"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4:26" ht="14.25" customHeight="1" x14ac:dyDescent="0.3"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4:26" ht="14.25" customHeight="1" x14ac:dyDescent="0.3"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4:26" ht="14.25" customHeight="1" x14ac:dyDescent="0.3"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4:26" ht="14.25" customHeight="1" x14ac:dyDescent="0.3"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4:26" ht="14.25" customHeight="1" x14ac:dyDescent="0.3"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4:26" ht="14.25" customHeight="1" x14ac:dyDescent="0.3"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4:26" ht="14.25" customHeight="1" x14ac:dyDescent="0.3"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4:26" ht="14.25" customHeight="1" x14ac:dyDescent="0.3"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4:26" ht="14.25" customHeight="1" x14ac:dyDescent="0.3"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4:26" ht="14.25" customHeight="1" x14ac:dyDescent="0.3"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4:26" ht="14.25" customHeight="1" x14ac:dyDescent="0.3"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4:26" ht="14.25" customHeight="1" x14ac:dyDescent="0.3"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4:26" ht="14.25" customHeight="1" x14ac:dyDescent="0.3"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4:26" ht="14.25" customHeight="1" x14ac:dyDescent="0.3"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4:26" ht="14.25" customHeight="1" x14ac:dyDescent="0.3"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4:26" ht="14.25" customHeight="1" x14ac:dyDescent="0.3"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4:26" ht="14.25" customHeight="1" x14ac:dyDescent="0.3"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4:26" ht="14.25" customHeight="1" x14ac:dyDescent="0.3"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4:26" ht="14.25" customHeight="1" x14ac:dyDescent="0.3"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4:26" ht="14.25" customHeight="1" x14ac:dyDescent="0.3"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4:26" ht="14.25" customHeight="1" x14ac:dyDescent="0.3"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4:26" ht="14.25" customHeight="1" x14ac:dyDescent="0.3"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4:26" ht="14.25" customHeight="1" x14ac:dyDescent="0.3"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4:26" ht="14.25" customHeight="1" x14ac:dyDescent="0.3"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4:26" ht="14.25" customHeight="1" x14ac:dyDescent="0.3"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4:26" ht="14.25" customHeight="1" x14ac:dyDescent="0.3"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4:26" ht="14.25" customHeight="1" x14ac:dyDescent="0.3"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4:26" ht="14.25" customHeight="1" x14ac:dyDescent="0.3"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4:26" ht="14.25" customHeight="1" x14ac:dyDescent="0.3"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4:26" ht="14.25" customHeight="1" x14ac:dyDescent="0.3"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4:26" ht="14.25" customHeight="1" x14ac:dyDescent="0.3"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4:26" ht="14.25" customHeight="1" x14ac:dyDescent="0.3"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4:26" ht="14.25" customHeight="1" x14ac:dyDescent="0.3"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4:26" ht="14.25" customHeight="1" x14ac:dyDescent="0.3"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4:26" ht="14.25" customHeight="1" x14ac:dyDescent="0.3"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4:26" ht="14.25" customHeight="1" x14ac:dyDescent="0.3"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4:26" ht="14.25" customHeight="1" x14ac:dyDescent="0.3"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4:26" ht="14.25" customHeight="1" x14ac:dyDescent="0.3"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4:26" ht="14.25" customHeight="1" x14ac:dyDescent="0.3"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4:26" ht="14.25" customHeight="1" x14ac:dyDescent="0.3"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4:26" ht="14.25" customHeight="1" x14ac:dyDescent="0.3"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4:26" ht="14.25" customHeight="1" x14ac:dyDescent="0.3"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4:26" ht="14.25" customHeight="1" x14ac:dyDescent="0.3"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4:26" ht="14.25" customHeight="1" x14ac:dyDescent="0.3"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4:26" ht="14.25" customHeight="1" x14ac:dyDescent="0.3"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4:26" ht="14.25" customHeight="1" x14ac:dyDescent="0.3"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4:26" ht="14.25" customHeight="1" x14ac:dyDescent="0.3"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4:26" ht="14.25" customHeight="1" x14ac:dyDescent="0.3"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4:26" ht="14.25" customHeight="1" x14ac:dyDescent="0.3"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4:26" ht="14.25" customHeight="1" x14ac:dyDescent="0.3"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4:26" ht="14.25" customHeight="1" x14ac:dyDescent="0.3"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4:26" ht="14.25" customHeight="1" x14ac:dyDescent="0.3"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4:26" ht="14.25" customHeight="1" x14ac:dyDescent="0.3"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4:26" ht="14.25" customHeight="1" x14ac:dyDescent="0.3"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4:26" ht="14.25" customHeight="1" x14ac:dyDescent="0.3"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4:26" ht="14.25" customHeight="1" x14ac:dyDescent="0.3"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4:26" ht="14.25" customHeight="1" x14ac:dyDescent="0.3"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4:26" ht="14.25" customHeight="1" x14ac:dyDescent="0.3"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4:26" ht="14.25" customHeight="1" x14ac:dyDescent="0.3"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4:26" ht="14.25" customHeight="1" x14ac:dyDescent="0.3"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4:26" ht="14.25" customHeight="1" x14ac:dyDescent="0.3"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4:26" ht="14.25" customHeight="1" x14ac:dyDescent="0.3"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4:26" ht="14.25" customHeight="1" x14ac:dyDescent="0.3"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4:26" ht="14.25" customHeight="1" x14ac:dyDescent="0.3"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4:26" ht="14.25" customHeight="1" x14ac:dyDescent="0.3"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4:26" ht="14.25" customHeight="1" x14ac:dyDescent="0.3"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4:26" ht="14.25" customHeight="1" x14ac:dyDescent="0.3"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4:26" ht="14.25" customHeight="1" x14ac:dyDescent="0.3"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4:26" ht="14.25" customHeight="1" x14ac:dyDescent="0.3"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4:26" ht="14.25" customHeight="1" x14ac:dyDescent="0.3"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4:26" ht="14.25" customHeight="1" x14ac:dyDescent="0.3"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4:26" ht="14.25" customHeight="1" x14ac:dyDescent="0.3"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4:26" ht="14.25" customHeight="1" x14ac:dyDescent="0.3"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4:26" ht="14.25" customHeight="1" x14ac:dyDescent="0.3"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4:26" ht="14.25" customHeight="1" x14ac:dyDescent="0.3"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4:26" ht="14.25" customHeight="1" x14ac:dyDescent="0.3"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4:26" ht="14.25" customHeight="1" x14ac:dyDescent="0.3"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4:26" ht="14.25" customHeight="1" x14ac:dyDescent="0.3"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4:26" ht="14.25" customHeight="1" x14ac:dyDescent="0.3"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4:26" ht="14.25" customHeight="1" x14ac:dyDescent="0.3"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4:26" ht="14.25" customHeight="1" x14ac:dyDescent="0.3"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4:26" ht="14.25" customHeight="1" x14ac:dyDescent="0.3"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4:26" ht="14.25" customHeight="1" x14ac:dyDescent="0.3"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4:26" ht="14.25" customHeight="1" x14ac:dyDescent="0.3"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4:26" ht="14.25" customHeight="1" x14ac:dyDescent="0.3"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4:26" ht="14.25" customHeight="1" x14ac:dyDescent="0.3"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4:26" ht="14.25" customHeight="1" x14ac:dyDescent="0.3"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4:26" ht="14.25" customHeight="1" x14ac:dyDescent="0.3"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4:26" ht="14.25" customHeight="1" x14ac:dyDescent="0.3"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4:26" ht="14.25" customHeight="1" x14ac:dyDescent="0.3"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4:26" ht="14.25" customHeight="1" x14ac:dyDescent="0.3"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4:26" ht="14.25" customHeight="1" x14ac:dyDescent="0.3"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4:26" ht="14.25" customHeight="1" x14ac:dyDescent="0.3"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4:26" ht="14.25" customHeight="1" x14ac:dyDescent="0.3"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4:26" ht="14.25" customHeight="1" x14ac:dyDescent="0.3"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4:26" ht="14.25" customHeight="1" x14ac:dyDescent="0.3"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4:26" ht="14.25" customHeight="1" x14ac:dyDescent="0.3"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4:26" ht="14.25" customHeight="1" x14ac:dyDescent="0.3"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4:26" ht="14.25" customHeight="1" x14ac:dyDescent="0.3"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4:26" ht="14.25" customHeight="1" x14ac:dyDescent="0.3"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4:26" ht="14.25" customHeight="1" x14ac:dyDescent="0.3"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4:26" ht="14.25" customHeight="1" x14ac:dyDescent="0.3"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4:26" ht="14.25" customHeight="1" x14ac:dyDescent="0.3"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4:26" ht="14.25" customHeight="1" x14ac:dyDescent="0.3"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4:26" ht="14.25" customHeight="1" x14ac:dyDescent="0.3"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4:26" ht="14.25" customHeight="1" x14ac:dyDescent="0.3"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4:26" ht="14.25" customHeight="1" x14ac:dyDescent="0.3"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4:26" ht="14.25" customHeight="1" x14ac:dyDescent="0.3"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4:26" ht="14.25" customHeight="1" x14ac:dyDescent="0.3"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4:26" ht="14.25" customHeight="1" x14ac:dyDescent="0.3"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4:26" ht="14.25" customHeight="1" x14ac:dyDescent="0.3"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4:26" ht="14.25" customHeight="1" x14ac:dyDescent="0.3"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4:26" ht="14.25" customHeight="1" x14ac:dyDescent="0.3"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4:26" ht="14.25" customHeight="1" x14ac:dyDescent="0.3"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4:26" ht="14.25" customHeight="1" x14ac:dyDescent="0.3"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4:26" ht="14.25" customHeight="1" x14ac:dyDescent="0.3"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4:26" ht="14.25" customHeight="1" x14ac:dyDescent="0.3"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4:26" ht="14.25" customHeight="1" x14ac:dyDescent="0.3"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4:26" ht="14.25" customHeight="1" x14ac:dyDescent="0.3"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4:26" ht="14.25" customHeight="1" x14ac:dyDescent="0.3"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4:26" ht="14.25" customHeight="1" x14ac:dyDescent="0.3"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4:26" ht="14.25" customHeight="1" x14ac:dyDescent="0.3"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4:26" ht="14.25" customHeight="1" x14ac:dyDescent="0.3"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4:26" ht="14.25" customHeight="1" x14ac:dyDescent="0.3"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4:26" ht="14.25" customHeight="1" x14ac:dyDescent="0.3"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4:26" ht="14.25" customHeight="1" x14ac:dyDescent="0.3"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4:26" ht="14.25" customHeight="1" x14ac:dyDescent="0.3"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4:26" ht="14.25" customHeight="1" x14ac:dyDescent="0.3"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4:26" ht="14.25" customHeight="1" x14ac:dyDescent="0.3"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4:26" ht="14.25" customHeight="1" x14ac:dyDescent="0.3"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4:26" ht="14.25" customHeight="1" x14ac:dyDescent="0.3"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4:26" ht="14.25" customHeight="1" x14ac:dyDescent="0.3"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4:26" ht="14.25" customHeight="1" x14ac:dyDescent="0.3"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4:26" ht="14.25" customHeight="1" x14ac:dyDescent="0.3"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4:26" ht="14.25" customHeight="1" x14ac:dyDescent="0.3"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4:26" ht="14.25" customHeight="1" x14ac:dyDescent="0.3"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4:26" ht="14.25" customHeight="1" x14ac:dyDescent="0.3"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4:26" ht="14.25" customHeight="1" x14ac:dyDescent="0.3"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4:26" ht="14.25" customHeight="1" x14ac:dyDescent="0.3"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4:26" ht="14.25" customHeight="1" x14ac:dyDescent="0.3"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4:26" ht="14.25" customHeight="1" x14ac:dyDescent="0.3"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4:26" ht="14.25" customHeight="1" x14ac:dyDescent="0.3"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4:26" ht="14.25" customHeight="1" x14ac:dyDescent="0.3"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4:26" ht="14.25" customHeight="1" x14ac:dyDescent="0.3"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4:26" ht="14.25" customHeight="1" x14ac:dyDescent="0.3"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4:26" ht="14.25" customHeight="1" x14ac:dyDescent="0.3"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4:26" ht="14.25" customHeight="1" x14ac:dyDescent="0.3"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4:26" ht="14.25" customHeight="1" x14ac:dyDescent="0.3"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4:26" ht="14.25" customHeight="1" x14ac:dyDescent="0.3"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4:26" ht="14.25" customHeight="1" x14ac:dyDescent="0.3"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4:26" ht="14.25" customHeight="1" x14ac:dyDescent="0.3"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4:26" ht="14.25" customHeight="1" x14ac:dyDescent="0.3"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4:26" ht="14.25" customHeight="1" x14ac:dyDescent="0.3"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4:26" ht="14.25" customHeight="1" x14ac:dyDescent="0.3"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4:26" ht="14.25" customHeight="1" x14ac:dyDescent="0.3"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4:26" ht="14.25" customHeight="1" x14ac:dyDescent="0.3"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4:26" ht="14.25" customHeight="1" x14ac:dyDescent="0.3"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4:26" ht="14.25" customHeight="1" x14ac:dyDescent="0.3"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4:26" ht="14.25" customHeight="1" x14ac:dyDescent="0.3"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4:26" ht="14.25" customHeight="1" x14ac:dyDescent="0.3"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4:26" ht="14.25" customHeight="1" x14ac:dyDescent="0.3"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4:26" ht="14.25" customHeight="1" x14ac:dyDescent="0.3"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4:26" ht="14.25" customHeight="1" x14ac:dyDescent="0.3"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4:26" ht="14.25" customHeight="1" x14ac:dyDescent="0.3"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4:26" ht="14.25" customHeight="1" x14ac:dyDescent="0.3"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4:26" ht="14.25" customHeight="1" x14ac:dyDescent="0.3"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4:26" ht="14.25" customHeight="1" x14ac:dyDescent="0.3"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4:26" ht="14.25" customHeight="1" x14ac:dyDescent="0.3"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4:26" ht="14.25" customHeight="1" x14ac:dyDescent="0.3"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4:26" ht="14.25" customHeight="1" x14ac:dyDescent="0.3"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4:26" ht="14.25" customHeight="1" x14ac:dyDescent="0.3"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4:26" ht="14.25" customHeight="1" x14ac:dyDescent="0.3"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4:26" ht="14.25" customHeight="1" x14ac:dyDescent="0.3"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4:26" ht="14.25" customHeight="1" x14ac:dyDescent="0.3"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4:26" ht="14.25" customHeight="1" x14ac:dyDescent="0.3"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4:26" ht="14.25" customHeight="1" x14ac:dyDescent="0.3"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4:26" ht="14.25" customHeight="1" x14ac:dyDescent="0.3"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4:26" ht="14.25" customHeight="1" x14ac:dyDescent="0.3"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4:26" ht="14.25" customHeight="1" x14ac:dyDescent="0.3"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4:26" ht="14.25" customHeight="1" x14ac:dyDescent="0.3"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4:26" ht="14.25" customHeight="1" x14ac:dyDescent="0.3"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4:26" ht="14.25" customHeight="1" x14ac:dyDescent="0.3"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4:26" ht="14.25" customHeight="1" x14ac:dyDescent="0.3"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4:26" ht="14.25" customHeight="1" x14ac:dyDescent="0.3"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4:26" ht="14.25" customHeight="1" x14ac:dyDescent="0.3"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4:26" ht="14.25" customHeight="1" x14ac:dyDescent="0.3"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4:26" ht="14.25" customHeight="1" x14ac:dyDescent="0.3"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4:26" ht="14.25" customHeight="1" x14ac:dyDescent="0.3"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4:26" ht="14.25" customHeight="1" x14ac:dyDescent="0.3"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4:26" ht="14.25" customHeight="1" x14ac:dyDescent="0.3"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4:26" ht="14.25" customHeight="1" x14ac:dyDescent="0.3"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4:26" ht="14.25" customHeight="1" x14ac:dyDescent="0.3"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4:26" ht="14.25" customHeight="1" x14ac:dyDescent="0.3"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4:26" ht="14.25" customHeight="1" x14ac:dyDescent="0.3"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4:26" ht="14.25" customHeight="1" x14ac:dyDescent="0.3"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4:26" ht="14.25" customHeight="1" x14ac:dyDescent="0.3"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4:26" ht="14.25" customHeight="1" x14ac:dyDescent="0.3"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4:26" ht="14.25" customHeight="1" x14ac:dyDescent="0.3"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4:26" ht="14.25" customHeight="1" x14ac:dyDescent="0.3"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4:26" ht="14.25" customHeight="1" x14ac:dyDescent="0.3"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4:26" ht="14.25" customHeight="1" x14ac:dyDescent="0.3"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4:26" ht="14.25" customHeight="1" x14ac:dyDescent="0.3"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4:26" ht="14.25" customHeight="1" x14ac:dyDescent="0.3"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4:26" ht="14.25" customHeight="1" x14ac:dyDescent="0.3"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4:26" ht="14.25" customHeight="1" x14ac:dyDescent="0.3"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4:26" ht="14.25" customHeight="1" x14ac:dyDescent="0.3"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4:26" ht="14.25" customHeight="1" x14ac:dyDescent="0.3"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4:26" ht="14.25" customHeight="1" x14ac:dyDescent="0.3"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4:26" ht="14.25" customHeight="1" x14ac:dyDescent="0.3"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4:26" ht="14.25" customHeight="1" x14ac:dyDescent="0.3"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4:26" ht="14.25" customHeight="1" x14ac:dyDescent="0.3"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4:26" ht="14.25" customHeight="1" x14ac:dyDescent="0.3"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4:26" ht="14.25" customHeight="1" x14ac:dyDescent="0.3"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4:26" ht="14.25" customHeight="1" x14ac:dyDescent="0.3"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4:26" ht="14.25" customHeight="1" x14ac:dyDescent="0.3"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4:26" ht="14.25" customHeight="1" x14ac:dyDescent="0.3"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4:26" ht="14.25" customHeight="1" x14ac:dyDescent="0.3"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4:26" ht="14.25" customHeight="1" x14ac:dyDescent="0.3"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4:26" ht="14.25" customHeight="1" x14ac:dyDescent="0.3"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4:26" ht="14.25" customHeight="1" x14ac:dyDescent="0.3"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4:26" ht="14.25" customHeight="1" x14ac:dyDescent="0.3"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4:26" ht="14.25" customHeight="1" x14ac:dyDescent="0.3"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4:26" ht="14.25" customHeight="1" x14ac:dyDescent="0.3"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4:26" ht="14.25" customHeight="1" x14ac:dyDescent="0.3"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4:26" ht="14.25" customHeight="1" x14ac:dyDescent="0.3"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4:26" ht="14.25" customHeight="1" x14ac:dyDescent="0.3"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4:26" ht="14.25" customHeight="1" x14ac:dyDescent="0.3"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4:26" ht="14.25" customHeight="1" x14ac:dyDescent="0.3"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4:26" ht="14.25" customHeight="1" x14ac:dyDescent="0.3"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4:26" ht="14.25" customHeight="1" x14ac:dyDescent="0.3"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4:26" ht="14.25" customHeight="1" x14ac:dyDescent="0.3"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4:26" ht="14.25" customHeight="1" x14ac:dyDescent="0.3"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4:26" ht="14.25" customHeight="1" x14ac:dyDescent="0.3"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4:26" ht="14.25" customHeight="1" x14ac:dyDescent="0.3"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4:26" ht="14.25" customHeight="1" x14ac:dyDescent="0.3"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4:26" ht="14.25" customHeight="1" x14ac:dyDescent="0.3"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4:26" ht="14.25" customHeight="1" x14ac:dyDescent="0.3"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4:26" ht="14.25" customHeight="1" x14ac:dyDescent="0.3"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4:26" ht="14.25" customHeight="1" x14ac:dyDescent="0.3"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4:26" ht="14.25" customHeight="1" x14ac:dyDescent="0.3"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4:26" ht="14.25" customHeight="1" x14ac:dyDescent="0.3"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4:26" ht="14.25" customHeight="1" x14ac:dyDescent="0.3"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4:26" ht="14.25" customHeight="1" x14ac:dyDescent="0.3"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4:26" ht="14.25" customHeight="1" x14ac:dyDescent="0.3"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4:26" ht="14.25" customHeight="1" x14ac:dyDescent="0.3"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4:26" ht="14.25" customHeight="1" x14ac:dyDescent="0.3"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4:26" ht="14.25" customHeight="1" x14ac:dyDescent="0.3"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4:26" ht="14.25" customHeight="1" x14ac:dyDescent="0.3"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4:26" ht="14.25" customHeight="1" x14ac:dyDescent="0.3"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4:26" ht="14.25" customHeight="1" x14ac:dyDescent="0.3"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4:26" ht="14.25" customHeight="1" x14ac:dyDescent="0.3"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4:26" ht="14.25" customHeight="1" x14ac:dyDescent="0.3"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4:26" ht="14.25" customHeight="1" x14ac:dyDescent="0.3"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4:26" ht="14.25" customHeight="1" x14ac:dyDescent="0.3"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4:26" ht="14.25" customHeight="1" x14ac:dyDescent="0.3"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4:26" ht="14.25" customHeight="1" x14ac:dyDescent="0.3"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4:26" ht="14.25" customHeight="1" x14ac:dyDescent="0.3"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4:26" ht="14.25" customHeight="1" x14ac:dyDescent="0.3"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4:26" ht="14.25" customHeight="1" x14ac:dyDescent="0.3"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4:26" ht="14.25" customHeight="1" x14ac:dyDescent="0.3"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4:26" ht="14.25" customHeight="1" x14ac:dyDescent="0.3"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4:26" ht="14.25" customHeight="1" x14ac:dyDescent="0.3"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4:26" ht="14.25" customHeight="1" x14ac:dyDescent="0.3"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4:26" ht="14.25" customHeight="1" x14ac:dyDescent="0.3"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4:26" ht="14.25" customHeight="1" x14ac:dyDescent="0.3"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4:26" ht="14.25" customHeight="1" x14ac:dyDescent="0.3"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4:26" ht="14.25" customHeight="1" x14ac:dyDescent="0.3"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4:26" ht="14.25" customHeight="1" x14ac:dyDescent="0.3"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4:26" ht="14.25" customHeight="1" x14ac:dyDescent="0.3"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4:26" ht="14.25" customHeight="1" x14ac:dyDescent="0.3"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4:26" ht="14.25" customHeight="1" x14ac:dyDescent="0.3"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4:26" ht="14.25" customHeight="1" x14ac:dyDescent="0.3"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4:26" ht="14.25" customHeight="1" x14ac:dyDescent="0.3"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4:26" ht="14.25" customHeight="1" x14ac:dyDescent="0.3"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4:26" ht="14.25" customHeight="1" x14ac:dyDescent="0.3"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4:26" ht="14.25" customHeight="1" x14ac:dyDescent="0.3"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4:26" ht="14.25" customHeight="1" x14ac:dyDescent="0.3"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4:26" ht="14.25" customHeight="1" x14ac:dyDescent="0.3"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4:26" ht="14.25" customHeight="1" x14ac:dyDescent="0.3"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4:26" ht="14.25" customHeight="1" x14ac:dyDescent="0.3"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4:26" ht="14.25" customHeight="1" x14ac:dyDescent="0.3"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4:26" ht="14.25" customHeight="1" x14ac:dyDescent="0.3"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4:26" ht="14.25" customHeight="1" x14ac:dyDescent="0.3"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4:26" ht="14.25" customHeight="1" x14ac:dyDescent="0.3"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4:26" ht="14.25" customHeight="1" x14ac:dyDescent="0.3"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4:26" ht="14.25" customHeight="1" x14ac:dyDescent="0.3"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4:26" ht="14.25" customHeight="1" x14ac:dyDescent="0.3"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4:26" ht="14.25" customHeight="1" x14ac:dyDescent="0.3"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4:26" ht="14.25" customHeight="1" x14ac:dyDescent="0.3"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4:26" ht="14.25" customHeight="1" x14ac:dyDescent="0.3"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4:26" ht="14.25" customHeight="1" x14ac:dyDescent="0.3"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4:26" ht="14.25" customHeight="1" x14ac:dyDescent="0.3"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4:26" ht="14.25" customHeight="1" x14ac:dyDescent="0.3"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4:26" ht="14.25" customHeight="1" x14ac:dyDescent="0.3"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4:26" ht="14.25" customHeight="1" x14ac:dyDescent="0.3"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4:26" ht="14.25" customHeight="1" x14ac:dyDescent="0.3"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4:26" ht="14.25" customHeight="1" x14ac:dyDescent="0.3"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4:26" ht="14.25" customHeight="1" x14ac:dyDescent="0.3"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4:26" ht="14.25" customHeight="1" x14ac:dyDescent="0.3"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4:26" ht="14.25" customHeight="1" x14ac:dyDescent="0.3"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4:26" ht="14.25" customHeight="1" x14ac:dyDescent="0.3"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4:26" ht="14.25" customHeight="1" x14ac:dyDescent="0.3"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4:26" ht="14.25" customHeight="1" x14ac:dyDescent="0.3"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4:26" ht="14.25" customHeight="1" x14ac:dyDescent="0.3"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4:26" ht="14.25" customHeight="1" x14ac:dyDescent="0.3"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4:26" ht="14.25" customHeight="1" x14ac:dyDescent="0.3"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4:26" ht="14.25" customHeight="1" x14ac:dyDescent="0.3"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4:26" ht="14.25" customHeight="1" x14ac:dyDescent="0.3"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4:26" ht="14.25" customHeight="1" x14ac:dyDescent="0.3"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4:26" ht="14.25" customHeight="1" x14ac:dyDescent="0.3"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4:26" ht="14.25" customHeight="1" x14ac:dyDescent="0.3"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4:26" ht="14.25" customHeight="1" x14ac:dyDescent="0.3"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4:26" ht="14.25" customHeight="1" x14ac:dyDescent="0.3"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4:26" ht="14.25" customHeight="1" x14ac:dyDescent="0.3"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4:26" ht="14.25" customHeight="1" x14ac:dyDescent="0.3"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4:26" ht="14.25" customHeight="1" x14ac:dyDescent="0.3"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4:26" ht="14.25" customHeight="1" x14ac:dyDescent="0.3"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4:26" ht="14.25" customHeight="1" x14ac:dyDescent="0.3"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4:26" ht="14.25" customHeight="1" x14ac:dyDescent="0.3"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4:26" ht="14.25" customHeight="1" x14ac:dyDescent="0.3"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4:26" ht="14.25" customHeight="1" x14ac:dyDescent="0.3"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4:26" ht="14.25" customHeight="1" x14ac:dyDescent="0.3"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4:26" ht="14.25" customHeight="1" x14ac:dyDescent="0.3"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4:26" ht="14.25" customHeight="1" x14ac:dyDescent="0.3"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4:26" ht="14.25" customHeight="1" x14ac:dyDescent="0.3"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4:26" ht="14.25" customHeight="1" x14ac:dyDescent="0.3"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4:26" ht="14.25" customHeight="1" x14ac:dyDescent="0.3"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4:26" ht="14.25" customHeight="1" x14ac:dyDescent="0.3"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4:26" ht="14.25" customHeight="1" x14ac:dyDescent="0.3"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4:26" ht="14.25" customHeight="1" x14ac:dyDescent="0.3"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4:26" ht="14.25" customHeight="1" x14ac:dyDescent="0.3"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4:26" ht="14.25" customHeight="1" x14ac:dyDescent="0.3"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4:26" ht="14.25" customHeight="1" x14ac:dyDescent="0.3"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4:26" ht="14.25" customHeight="1" x14ac:dyDescent="0.3"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4:26" ht="14.25" customHeight="1" x14ac:dyDescent="0.3"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4:26" ht="14.25" customHeight="1" x14ac:dyDescent="0.3"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4:26" ht="14.25" customHeight="1" x14ac:dyDescent="0.3"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4:26" ht="14.25" customHeight="1" x14ac:dyDescent="0.3"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4:26" ht="14.25" customHeight="1" x14ac:dyDescent="0.3"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4:26" ht="14.25" customHeight="1" x14ac:dyDescent="0.3"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4:26" ht="14.25" customHeight="1" x14ac:dyDescent="0.3"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4:26" ht="14.25" customHeight="1" x14ac:dyDescent="0.3"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4:26" ht="14.25" customHeight="1" x14ac:dyDescent="0.3"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4:26" ht="14.25" customHeight="1" x14ac:dyDescent="0.3"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4:26" ht="14.25" customHeight="1" x14ac:dyDescent="0.3"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4:26" ht="14.25" customHeight="1" x14ac:dyDescent="0.3"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4:26" ht="14.25" customHeight="1" x14ac:dyDescent="0.3"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4:26" ht="14.25" customHeight="1" x14ac:dyDescent="0.3"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4:26" ht="14.25" customHeight="1" x14ac:dyDescent="0.3"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4:26" ht="14.25" customHeight="1" x14ac:dyDescent="0.3"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4:26" ht="14.25" customHeight="1" x14ac:dyDescent="0.3"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4:26" ht="14.25" customHeight="1" x14ac:dyDescent="0.3"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4:26" ht="14.25" customHeight="1" x14ac:dyDescent="0.3"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4:26" ht="14.25" customHeight="1" x14ac:dyDescent="0.3"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4:26" ht="14.25" customHeight="1" x14ac:dyDescent="0.3"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4:26" ht="14.25" customHeight="1" x14ac:dyDescent="0.3"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4:26" ht="14.25" customHeight="1" x14ac:dyDescent="0.3"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4:26" ht="14.25" customHeight="1" x14ac:dyDescent="0.3"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4:26" ht="14.25" customHeight="1" x14ac:dyDescent="0.3"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4:26" ht="14.25" customHeight="1" x14ac:dyDescent="0.3"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4:26" ht="14.25" customHeight="1" x14ac:dyDescent="0.3"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4:26" ht="14.25" customHeight="1" x14ac:dyDescent="0.3"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4:26" ht="14.25" customHeight="1" x14ac:dyDescent="0.3"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4:26" ht="14.25" customHeight="1" x14ac:dyDescent="0.3"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4:26" ht="14.25" customHeight="1" x14ac:dyDescent="0.3"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4:26" ht="14.25" customHeight="1" x14ac:dyDescent="0.3"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4:26" ht="14.25" customHeight="1" x14ac:dyDescent="0.3"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4:26" ht="14.25" customHeight="1" x14ac:dyDescent="0.3"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4:26" ht="14.25" customHeight="1" x14ac:dyDescent="0.3"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4:26" ht="14.25" customHeight="1" x14ac:dyDescent="0.3"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4:26" ht="14.25" customHeight="1" x14ac:dyDescent="0.3"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4:26" ht="14.25" customHeight="1" x14ac:dyDescent="0.3"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4:26" ht="14.25" customHeight="1" x14ac:dyDescent="0.3"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4:26" ht="14.25" customHeight="1" x14ac:dyDescent="0.3"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4:26" ht="14.25" customHeight="1" x14ac:dyDescent="0.3"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4:26" ht="14.25" customHeight="1" x14ac:dyDescent="0.3"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4:26" ht="14.25" customHeight="1" x14ac:dyDescent="0.3"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4:26" ht="14.25" customHeight="1" x14ac:dyDescent="0.3"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4:26" ht="14.25" customHeight="1" x14ac:dyDescent="0.3"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4:26" ht="14.25" customHeight="1" x14ac:dyDescent="0.3"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4:26" ht="14.25" customHeight="1" x14ac:dyDescent="0.3"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4:26" ht="14.25" customHeight="1" x14ac:dyDescent="0.3"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4:26" ht="14.25" customHeight="1" x14ac:dyDescent="0.3"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4:26" ht="14.25" customHeight="1" x14ac:dyDescent="0.3"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4:26" ht="14.25" customHeight="1" x14ac:dyDescent="0.3"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4:26" ht="14.25" customHeight="1" x14ac:dyDescent="0.3"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4:26" ht="14.25" customHeight="1" x14ac:dyDescent="0.3"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4:26" ht="14.25" customHeight="1" x14ac:dyDescent="0.3"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4:26" ht="14.25" customHeight="1" x14ac:dyDescent="0.3"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4:26" ht="14.25" customHeight="1" x14ac:dyDescent="0.3"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4:26" ht="14.25" customHeight="1" x14ac:dyDescent="0.3"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4:26" ht="14.25" customHeight="1" x14ac:dyDescent="0.3"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4:26" ht="14.25" customHeight="1" x14ac:dyDescent="0.3"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4:26" ht="14.25" customHeight="1" x14ac:dyDescent="0.3"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4:26" ht="14.25" customHeight="1" x14ac:dyDescent="0.3"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4:26" ht="14.25" customHeight="1" x14ac:dyDescent="0.3"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4:26" ht="14.25" customHeight="1" x14ac:dyDescent="0.3"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4:26" ht="14.25" customHeight="1" x14ac:dyDescent="0.3"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4:26" ht="14.25" customHeight="1" x14ac:dyDescent="0.3"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4:26" ht="14.25" customHeight="1" x14ac:dyDescent="0.3"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4:26" ht="14.25" customHeight="1" x14ac:dyDescent="0.3"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4:26" ht="14.25" customHeight="1" x14ac:dyDescent="0.3"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4:26" ht="14.25" customHeight="1" x14ac:dyDescent="0.3"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4:26" ht="14.25" customHeight="1" x14ac:dyDescent="0.3"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4:26" ht="14.25" customHeight="1" x14ac:dyDescent="0.3"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4:26" ht="14.25" customHeight="1" x14ac:dyDescent="0.3"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4:26" ht="14.25" customHeight="1" x14ac:dyDescent="0.3"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4:26" ht="14.25" customHeight="1" x14ac:dyDescent="0.3"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4:26" ht="14.25" customHeight="1" x14ac:dyDescent="0.3"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4:26" ht="14.25" customHeight="1" x14ac:dyDescent="0.3"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4:26" ht="14.25" customHeight="1" x14ac:dyDescent="0.3"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4:26" ht="14.25" customHeight="1" x14ac:dyDescent="0.3"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4:26" ht="14.25" customHeight="1" x14ac:dyDescent="0.3"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4:26" ht="14.25" customHeight="1" x14ac:dyDescent="0.3"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4:26" ht="14.25" customHeight="1" x14ac:dyDescent="0.3"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4:26" ht="14.25" customHeight="1" x14ac:dyDescent="0.3"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4:26" ht="14.25" customHeight="1" x14ac:dyDescent="0.3"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4:26" ht="14.25" customHeight="1" x14ac:dyDescent="0.3"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4:26" ht="14.25" customHeight="1" x14ac:dyDescent="0.3"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4:26" ht="14.25" customHeight="1" x14ac:dyDescent="0.3"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4:26" ht="14.25" customHeight="1" x14ac:dyDescent="0.3"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4:26" ht="14.25" customHeight="1" x14ac:dyDescent="0.3"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4:26" ht="14.25" customHeight="1" x14ac:dyDescent="0.3"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4:26" ht="14.25" customHeight="1" x14ac:dyDescent="0.3"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4:26" ht="14.25" customHeight="1" x14ac:dyDescent="0.3"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4:26" ht="14.25" customHeight="1" x14ac:dyDescent="0.3"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4:26" ht="14.25" customHeight="1" x14ac:dyDescent="0.3"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4:26" ht="14.25" customHeight="1" x14ac:dyDescent="0.3"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4:26" ht="14.25" customHeight="1" x14ac:dyDescent="0.3"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4:26" ht="14.25" customHeight="1" x14ac:dyDescent="0.3"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4:26" ht="14.25" customHeight="1" x14ac:dyDescent="0.3"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4:26" ht="14.25" customHeight="1" x14ac:dyDescent="0.3"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4:26" ht="14.25" customHeight="1" x14ac:dyDescent="0.3"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4:26" ht="14.25" customHeight="1" x14ac:dyDescent="0.3"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4:26" ht="14.25" customHeight="1" x14ac:dyDescent="0.3"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4:26" ht="14.25" customHeight="1" x14ac:dyDescent="0.3"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4:26" ht="14.25" customHeight="1" x14ac:dyDescent="0.3"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4:26" ht="14.25" customHeight="1" x14ac:dyDescent="0.3"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4:26" ht="14.25" customHeight="1" x14ac:dyDescent="0.3"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4:26" ht="14.25" customHeight="1" x14ac:dyDescent="0.3"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4:26" ht="14.25" customHeight="1" x14ac:dyDescent="0.3"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4:26" ht="14.25" customHeight="1" x14ac:dyDescent="0.3"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4:26" ht="14.25" customHeight="1" x14ac:dyDescent="0.3"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4:26" ht="14.25" customHeight="1" x14ac:dyDescent="0.3"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4:26" ht="14.25" customHeight="1" x14ac:dyDescent="0.3"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4:26" ht="14.25" customHeight="1" x14ac:dyDescent="0.3"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4:26" ht="14.25" customHeight="1" x14ac:dyDescent="0.3"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4:26" ht="14.25" customHeight="1" x14ac:dyDescent="0.3"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4:26" ht="14.25" customHeight="1" x14ac:dyDescent="0.3"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4:26" ht="14.25" customHeight="1" x14ac:dyDescent="0.3"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4:26" ht="14.25" customHeight="1" x14ac:dyDescent="0.3"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4:26" ht="14.25" customHeight="1" x14ac:dyDescent="0.3"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4:26" ht="14.25" customHeight="1" x14ac:dyDescent="0.3"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4:26" ht="14.25" customHeight="1" x14ac:dyDescent="0.3"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4:26" ht="14.25" customHeight="1" x14ac:dyDescent="0.3"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4:26" ht="14.25" customHeight="1" x14ac:dyDescent="0.3"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4:26" ht="14.25" customHeight="1" x14ac:dyDescent="0.3"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4:26" ht="14.25" customHeight="1" x14ac:dyDescent="0.3"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4:26" ht="14.25" customHeight="1" x14ac:dyDescent="0.3"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4:26" ht="14.25" customHeight="1" x14ac:dyDescent="0.3"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4:26" ht="14.25" customHeight="1" x14ac:dyDescent="0.3"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4:26" ht="14.25" customHeight="1" x14ac:dyDescent="0.3"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4:26" ht="14.25" customHeight="1" x14ac:dyDescent="0.3"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4:26" ht="14.25" customHeight="1" x14ac:dyDescent="0.3"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4:26" ht="14.25" customHeight="1" x14ac:dyDescent="0.3"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4:26" ht="14.25" customHeight="1" x14ac:dyDescent="0.3"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4:26" ht="14.25" customHeight="1" x14ac:dyDescent="0.3"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4:26" ht="14.25" customHeight="1" x14ac:dyDescent="0.3"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4:26" ht="14.25" customHeight="1" x14ac:dyDescent="0.3"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4:26" ht="14.25" customHeight="1" x14ac:dyDescent="0.3"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4:26" ht="14.25" customHeight="1" x14ac:dyDescent="0.3"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4:26" ht="14.25" customHeight="1" x14ac:dyDescent="0.3"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4:26" ht="14.25" customHeight="1" x14ac:dyDescent="0.3"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4:26" ht="14.25" customHeight="1" x14ac:dyDescent="0.3"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4:26" ht="14.25" customHeight="1" x14ac:dyDescent="0.3"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4:26" ht="14.25" customHeight="1" x14ac:dyDescent="0.3"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4:26" ht="14.25" customHeight="1" x14ac:dyDescent="0.3"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4:26" ht="14.25" customHeight="1" x14ac:dyDescent="0.3"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4:26" ht="14.25" customHeight="1" x14ac:dyDescent="0.3"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4:26" ht="14.25" customHeight="1" x14ac:dyDescent="0.3"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4:26" ht="14.25" customHeight="1" x14ac:dyDescent="0.3"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4:26" ht="14.25" customHeight="1" x14ac:dyDescent="0.3"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4:26" ht="14.25" customHeight="1" x14ac:dyDescent="0.3"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4:26" ht="14.25" customHeight="1" x14ac:dyDescent="0.3"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4:26" ht="14.25" customHeight="1" x14ac:dyDescent="0.3"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4:26" ht="14.25" customHeight="1" x14ac:dyDescent="0.3"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4:26" ht="14.25" customHeight="1" x14ac:dyDescent="0.3"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4:26" ht="14.25" customHeight="1" x14ac:dyDescent="0.3"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4:26" ht="14.25" customHeight="1" x14ac:dyDescent="0.3"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4:26" ht="14.25" customHeight="1" x14ac:dyDescent="0.3"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4:26" ht="14.25" customHeight="1" x14ac:dyDescent="0.3"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4:26" ht="14.25" customHeight="1" x14ac:dyDescent="0.3"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4:26" ht="14.25" customHeight="1" x14ac:dyDescent="0.3"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4:26" ht="14.25" customHeight="1" x14ac:dyDescent="0.3"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4:26" ht="14.25" customHeight="1" x14ac:dyDescent="0.3"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4:26" ht="14.25" customHeight="1" x14ac:dyDescent="0.3"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4:26" ht="14.25" customHeight="1" x14ac:dyDescent="0.3"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4:26" ht="14.25" customHeight="1" x14ac:dyDescent="0.3"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4:26" ht="14.25" customHeight="1" x14ac:dyDescent="0.3"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4:26" ht="14.25" customHeight="1" x14ac:dyDescent="0.3"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4:26" ht="14.25" customHeight="1" x14ac:dyDescent="0.3"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4:26" ht="14.25" customHeight="1" x14ac:dyDescent="0.3"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4:26" ht="14.25" customHeight="1" x14ac:dyDescent="0.3"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4:26" ht="14.25" customHeight="1" x14ac:dyDescent="0.3"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4:26" ht="14.25" customHeight="1" x14ac:dyDescent="0.3"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4:26" ht="14.25" customHeight="1" x14ac:dyDescent="0.3"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4:26" ht="14.25" customHeight="1" x14ac:dyDescent="0.3"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4:26" ht="14.25" customHeight="1" x14ac:dyDescent="0.3"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4:26" ht="14.25" customHeight="1" x14ac:dyDescent="0.3"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4:26" ht="14.25" customHeight="1" x14ac:dyDescent="0.3"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4:26" ht="14.25" customHeight="1" x14ac:dyDescent="0.3"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4:26" ht="14.25" customHeight="1" x14ac:dyDescent="0.3"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4:26" ht="14.25" customHeight="1" x14ac:dyDescent="0.3"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4:26" ht="14.25" customHeight="1" x14ac:dyDescent="0.3"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4:26" ht="14.25" customHeight="1" x14ac:dyDescent="0.3"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4:26" ht="14.25" customHeight="1" x14ac:dyDescent="0.3"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4:26" ht="14.25" customHeight="1" x14ac:dyDescent="0.3"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4:26" ht="14.25" customHeight="1" x14ac:dyDescent="0.3"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4:26" ht="14.25" customHeight="1" x14ac:dyDescent="0.3"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4:26" ht="14.25" customHeight="1" x14ac:dyDescent="0.3"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4:26" ht="14.25" customHeight="1" x14ac:dyDescent="0.3"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4:26" ht="14.25" customHeight="1" x14ac:dyDescent="0.3"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4:26" ht="14.25" customHeight="1" x14ac:dyDescent="0.3"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4:26" ht="14.25" customHeight="1" x14ac:dyDescent="0.3"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4:26" ht="14.25" customHeight="1" x14ac:dyDescent="0.3"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4:26" ht="14.25" customHeight="1" x14ac:dyDescent="0.3"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4:26" ht="14.25" customHeight="1" x14ac:dyDescent="0.3"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4:26" ht="14.25" customHeight="1" x14ac:dyDescent="0.3"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4:26" ht="14.25" customHeight="1" x14ac:dyDescent="0.3"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4:26" ht="14.25" customHeight="1" x14ac:dyDescent="0.3"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4:26" ht="14.25" customHeight="1" x14ac:dyDescent="0.3"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4:26" ht="14.25" customHeight="1" x14ac:dyDescent="0.3"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4:26" ht="14.25" customHeight="1" x14ac:dyDescent="0.3"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4:26" ht="14.25" customHeight="1" x14ac:dyDescent="0.3"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4:26" ht="14.25" customHeight="1" x14ac:dyDescent="0.3"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4:26" ht="14.25" customHeight="1" x14ac:dyDescent="0.3"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4:26" ht="14.25" customHeight="1" x14ac:dyDescent="0.3"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4:26" ht="14.25" customHeight="1" x14ac:dyDescent="0.3"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4:26" ht="14.25" customHeight="1" x14ac:dyDescent="0.3"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4:26" ht="14.25" customHeight="1" x14ac:dyDescent="0.3"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4:26" ht="14.25" customHeight="1" x14ac:dyDescent="0.3"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4:26" ht="14.25" customHeight="1" x14ac:dyDescent="0.3"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4:26" ht="14.25" customHeight="1" x14ac:dyDescent="0.3"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4:26" ht="14.25" customHeight="1" x14ac:dyDescent="0.3"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4:26" ht="14.25" customHeight="1" x14ac:dyDescent="0.3"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4:26" ht="14.25" customHeight="1" x14ac:dyDescent="0.3"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4:26" ht="14.25" customHeight="1" x14ac:dyDescent="0.3"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4:26" ht="14.25" customHeight="1" x14ac:dyDescent="0.3"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4:26" ht="14.25" customHeight="1" x14ac:dyDescent="0.3"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4:26" ht="14.25" customHeight="1" x14ac:dyDescent="0.3"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4:26" ht="14.25" customHeight="1" x14ac:dyDescent="0.3"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4:26" ht="14.25" customHeight="1" x14ac:dyDescent="0.3"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4:26" ht="14.25" customHeight="1" x14ac:dyDescent="0.3"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4:26" ht="14.25" customHeight="1" x14ac:dyDescent="0.3"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4:26" ht="14.25" customHeight="1" x14ac:dyDescent="0.3"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4:26" ht="14.25" customHeight="1" x14ac:dyDescent="0.3"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4:26" ht="14.25" customHeight="1" x14ac:dyDescent="0.3"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4:26" ht="14.25" customHeight="1" x14ac:dyDescent="0.3"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4:26" ht="14.25" customHeight="1" x14ac:dyDescent="0.3"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4:26" ht="14.25" customHeight="1" x14ac:dyDescent="0.3"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4:26" ht="14.25" customHeight="1" x14ac:dyDescent="0.3"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4:26" ht="14.25" customHeight="1" x14ac:dyDescent="0.3"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4:26" ht="14.25" customHeight="1" x14ac:dyDescent="0.3"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4:26" ht="14.25" customHeight="1" x14ac:dyDescent="0.3"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4:26" ht="14.25" customHeight="1" x14ac:dyDescent="0.3"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4:26" ht="14.25" customHeight="1" x14ac:dyDescent="0.3"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4:26" ht="14.25" customHeight="1" x14ac:dyDescent="0.3"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4:26" ht="14.25" customHeight="1" x14ac:dyDescent="0.3"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4:26" ht="14.25" customHeight="1" x14ac:dyDescent="0.3"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4:26" ht="14.25" customHeight="1" x14ac:dyDescent="0.3"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4:26" ht="14.25" customHeight="1" x14ac:dyDescent="0.3"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4:26" ht="14.25" customHeight="1" x14ac:dyDescent="0.3"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4:26" ht="14.25" customHeight="1" x14ac:dyDescent="0.3"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4:26" ht="14.25" customHeight="1" x14ac:dyDescent="0.3"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4:26" ht="14.25" customHeight="1" x14ac:dyDescent="0.3"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4:26" ht="14.25" customHeight="1" x14ac:dyDescent="0.3"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4:26" ht="14.25" customHeight="1" x14ac:dyDescent="0.3"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4:26" ht="14.25" customHeight="1" x14ac:dyDescent="0.3"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4:26" ht="14.25" customHeight="1" x14ac:dyDescent="0.3"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4:26" ht="14.25" customHeight="1" x14ac:dyDescent="0.3"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4:26" ht="14.25" customHeight="1" x14ac:dyDescent="0.3"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4:26" ht="14.25" customHeight="1" x14ac:dyDescent="0.3"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4:26" ht="14.25" customHeight="1" x14ac:dyDescent="0.3"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4:26" ht="14.25" customHeight="1" x14ac:dyDescent="0.3"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4:26" ht="14.25" customHeight="1" x14ac:dyDescent="0.3"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4:26" ht="14.25" customHeight="1" x14ac:dyDescent="0.3"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4:26" ht="14.25" customHeight="1" x14ac:dyDescent="0.3"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4:26" ht="14.25" customHeight="1" x14ac:dyDescent="0.3"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4:26" ht="14.25" customHeight="1" x14ac:dyDescent="0.3"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4:26" ht="14.25" customHeight="1" x14ac:dyDescent="0.3"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4:26" ht="14.25" customHeight="1" x14ac:dyDescent="0.3"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4:26" ht="14.25" customHeight="1" x14ac:dyDescent="0.3"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4:26" ht="14.25" customHeight="1" x14ac:dyDescent="0.3"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4:26" ht="14.25" customHeight="1" x14ac:dyDescent="0.3"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4:26" ht="14.25" customHeight="1" x14ac:dyDescent="0.3"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4:26" ht="14.25" customHeight="1" x14ac:dyDescent="0.3"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4:26" ht="14.25" customHeight="1" x14ac:dyDescent="0.3"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4:26" ht="14.25" customHeight="1" x14ac:dyDescent="0.3"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4:26" ht="14.25" customHeight="1" x14ac:dyDescent="0.3"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4:26" ht="14.25" customHeight="1" x14ac:dyDescent="0.3"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4:26" ht="14.25" customHeight="1" x14ac:dyDescent="0.3"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4:26" ht="14.25" customHeight="1" x14ac:dyDescent="0.3"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4:26" ht="14.25" customHeight="1" x14ac:dyDescent="0.3"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4:26" ht="14.25" customHeight="1" x14ac:dyDescent="0.3"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4:26" ht="14.25" customHeight="1" x14ac:dyDescent="0.3"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4:26" ht="14.25" customHeight="1" x14ac:dyDescent="0.3"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4:26" ht="14.25" customHeight="1" x14ac:dyDescent="0.3"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4:26" ht="14.25" customHeight="1" x14ac:dyDescent="0.3"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4:26" ht="14.25" customHeight="1" x14ac:dyDescent="0.3"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4:26" ht="14.25" customHeight="1" x14ac:dyDescent="0.3"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4:26" ht="14.25" customHeight="1" x14ac:dyDescent="0.3"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4:26" ht="14.25" customHeight="1" x14ac:dyDescent="0.3"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4:26" ht="14.25" customHeight="1" x14ac:dyDescent="0.3"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4:26" ht="14.25" customHeight="1" x14ac:dyDescent="0.3"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4:26" ht="14.25" customHeight="1" x14ac:dyDescent="0.3"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4:26" ht="14.25" customHeight="1" x14ac:dyDescent="0.3"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4:26" ht="14.25" customHeight="1" x14ac:dyDescent="0.3"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4:26" ht="14.25" customHeight="1" x14ac:dyDescent="0.3"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4:26" ht="14.25" customHeight="1" x14ac:dyDescent="0.3"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4:26" ht="14.25" customHeight="1" x14ac:dyDescent="0.3"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4:26" ht="14.25" customHeight="1" x14ac:dyDescent="0.3"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4:26" ht="14.25" customHeight="1" x14ac:dyDescent="0.3"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4:26" ht="14.25" customHeight="1" x14ac:dyDescent="0.3"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4:26" ht="14.25" customHeight="1" x14ac:dyDescent="0.3"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4:26" ht="14.25" customHeight="1" x14ac:dyDescent="0.3"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4:26" ht="14.25" customHeight="1" x14ac:dyDescent="0.3"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4:26" ht="14.25" customHeight="1" x14ac:dyDescent="0.3"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4:26" ht="14.25" customHeight="1" x14ac:dyDescent="0.3"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4:26" ht="14.25" customHeight="1" x14ac:dyDescent="0.3"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4:26" ht="14.25" customHeight="1" x14ac:dyDescent="0.3"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4:26" ht="14.25" customHeight="1" x14ac:dyDescent="0.3"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4:26" ht="14.25" customHeight="1" x14ac:dyDescent="0.3"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4:26" ht="14.25" customHeight="1" x14ac:dyDescent="0.3"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4:26" ht="14.25" customHeight="1" x14ac:dyDescent="0.3"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4:26" ht="14.25" customHeight="1" x14ac:dyDescent="0.3"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4:26" ht="14.25" customHeight="1" x14ac:dyDescent="0.3"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4:26" ht="14.25" customHeight="1" x14ac:dyDescent="0.3"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4:26" ht="14.25" customHeight="1" x14ac:dyDescent="0.3"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4:26" ht="14.25" customHeight="1" x14ac:dyDescent="0.3"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4:26" ht="14.25" customHeight="1" x14ac:dyDescent="0.3"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4:26" ht="14.25" customHeight="1" x14ac:dyDescent="0.3"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4:26" ht="14.25" customHeight="1" x14ac:dyDescent="0.3"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4:26" ht="14.25" customHeight="1" x14ac:dyDescent="0.3"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4:26" ht="14.25" customHeight="1" x14ac:dyDescent="0.3"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4:26" ht="14.25" customHeight="1" x14ac:dyDescent="0.3"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4:26" ht="14.25" customHeight="1" x14ac:dyDescent="0.3"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4:26" ht="14.25" customHeight="1" x14ac:dyDescent="0.3"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4:26" ht="14.25" customHeight="1" x14ac:dyDescent="0.3"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4:26" ht="14.25" customHeight="1" x14ac:dyDescent="0.3"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4:26" ht="14.25" customHeight="1" x14ac:dyDescent="0.3"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4:26" ht="14.25" customHeight="1" x14ac:dyDescent="0.3"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4:26" ht="14.25" customHeight="1" x14ac:dyDescent="0.3"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4:26" ht="14.25" customHeight="1" x14ac:dyDescent="0.3"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4:26" ht="14.25" customHeight="1" x14ac:dyDescent="0.3"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4:26" ht="14.25" customHeight="1" x14ac:dyDescent="0.3"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4:26" ht="14.25" customHeight="1" x14ac:dyDescent="0.3"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4:26" ht="14.25" customHeight="1" x14ac:dyDescent="0.3"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4:26" ht="14.25" customHeight="1" x14ac:dyDescent="0.3"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4:26" ht="14.25" customHeight="1" x14ac:dyDescent="0.3"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4:26" ht="14.25" customHeight="1" x14ac:dyDescent="0.3"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4:26" ht="14.25" customHeight="1" x14ac:dyDescent="0.3"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4:26" ht="14.25" customHeight="1" x14ac:dyDescent="0.3"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4:26" ht="14.25" customHeight="1" x14ac:dyDescent="0.3"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4:26" ht="14.25" customHeight="1" x14ac:dyDescent="0.3"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4:26" ht="14.25" customHeight="1" x14ac:dyDescent="0.3"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4:26" ht="14.25" customHeight="1" x14ac:dyDescent="0.3"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4:26" ht="14.25" customHeight="1" x14ac:dyDescent="0.3"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4:26" ht="14.25" customHeight="1" x14ac:dyDescent="0.3"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4:26" ht="14.25" customHeight="1" x14ac:dyDescent="0.3"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4:26" ht="14.25" customHeight="1" x14ac:dyDescent="0.3"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4:26" ht="14.25" customHeight="1" x14ac:dyDescent="0.3"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4:26" ht="14.25" customHeight="1" x14ac:dyDescent="0.3"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4:26" ht="14.25" customHeight="1" x14ac:dyDescent="0.3"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4:26" ht="14.25" customHeight="1" x14ac:dyDescent="0.3"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4:26" ht="14.25" customHeight="1" x14ac:dyDescent="0.3"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4:26" ht="14.25" customHeight="1" x14ac:dyDescent="0.3"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4:26" ht="14.25" customHeight="1" x14ac:dyDescent="0.3"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4:26" ht="14.25" customHeight="1" x14ac:dyDescent="0.3"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4:26" ht="14.25" customHeight="1" x14ac:dyDescent="0.3"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4:26" ht="14.25" customHeight="1" x14ac:dyDescent="0.3"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4:26" ht="14.25" customHeight="1" x14ac:dyDescent="0.3"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4:26" ht="14.25" customHeight="1" x14ac:dyDescent="0.3"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4:26" ht="14.25" customHeight="1" x14ac:dyDescent="0.3"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4:26" ht="14.25" customHeight="1" x14ac:dyDescent="0.3"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4:26" ht="14.25" customHeight="1" x14ac:dyDescent="0.3"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4:26" ht="14.25" customHeight="1" x14ac:dyDescent="0.3"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4:26" ht="14.25" customHeight="1" x14ac:dyDescent="0.3"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4:26" ht="14.25" customHeight="1" x14ac:dyDescent="0.3"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4:26" ht="14.25" customHeight="1" x14ac:dyDescent="0.3"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4:26" ht="14.25" customHeight="1" x14ac:dyDescent="0.3"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4:26" ht="14.25" customHeight="1" x14ac:dyDescent="0.3"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4:26" ht="14.25" customHeight="1" x14ac:dyDescent="0.3"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4:26" ht="14.25" customHeight="1" x14ac:dyDescent="0.3"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4:26" ht="14.25" customHeight="1" x14ac:dyDescent="0.3"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4:26" ht="14.25" customHeight="1" x14ac:dyDescent="0.3"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4:26" ht="14.25" customHeight="1" x14ac:dyDescent="0.3"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4:26" ht="14.25" customHeight="1" x14ac:dyDescent="0.3"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4:26" ht="14.25" customHeight="1" x14ac:dyDescent="0.3"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4:26" ht="14.25" customHeight="1" x14ac:dyDescent="0.3"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4:26" ht="14.25" customHeight="1" x14ac:dyDescent="0.3"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4:26" ht="14.25" customHeight="1" x14ac:dyDescent="0.3"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4:26" ht="14.25" customHeight="1" x14ac:dyDescent="0.3"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4:26" ht="14.25" customHeight="1" x14ac:dyDescent="0.3"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4:26" ht="14.25" customHeight="1" x14ac:dyDescent="0.3"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4:26" ht="14.25" customHeight="1" x14ac:dyDescent="0.3"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4:26" ht="14.25" customHeight="1" x14ac:dyDescent="0.3"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4:26" ht="14.25" customHeight="1" x14ac:dyDescent="0.3"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4:26" ht="14.25" customHeight="1" x14ac:dyDescent="0.3"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4:26" ht="14.25" customHeight="1" x14ac:dyDescent="0.3"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4:26" ht="14.25" customHeight="1" x14ac:dyDescent="0.3"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4:26" ht="14.25" customHeight="1" x14ac:dyDescent="0.3"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4:26" ht="14.25" customHeight="1" x14ac:dyDescent="0.3"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4:26" ht="14.25" customHeight="1" x14ac:dyDescent="0.3"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4:26" ht="14.25" customHeight="1" x14ac:dyDescent="0.3"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4:26" ht="14.25" customHeight="1" x14ac:dyDescent="0.3"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4:26" ht="14.25" customHeight="1" x14ac:dyDescent="0.3"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4:26" ht="14.25" customHeight="1" x14ac:dyDescent="0.3"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4:26" ht="14.25" customHeight="1" x14ac:dyDescent="0.3"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4:26" ht="14.25" customHeight="1" x14ac:dyDescent="0.3"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4:26" ht="14.25" customHeight="1" x14ac:dyDescent="0.3"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4:26" ht="14.25" customHeight="1" x14ac:dyDescent="0.3"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4:26" ht="14.25" customHeight="1" x14ac:dyDescent="0.3"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4:26" ht="14.25" customHeight="1" x14ac:dyDescent="0.3"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4:26" ht="14.25" customHeight="1" x14ac:dyDescent="0.3"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4:26" ht="14.25" customHeight="1" x14ac:dyDescent="0.3"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4:26" ht="14.25" customHeight="1" x14ac:dyDescent="0.3"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4:26" ht="14.25" customHeight="1" x14ac:dyDescent="0.3"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4:26" ht="14.25" customHeight="1" x14ac:dyDescent="0.3"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4:26" ht="14.25" customHeight="1" x14ac:dyDescent="0.3"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4:26" ht="14.25" customHeight="1" x14ac:dyDescent="0.3"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4:26" ht="14.25" customHeight="1" x14ac:dyDescent="0.3"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4:26" ht="14.25" customHeight="1" x14ac:dyDescent="0.3"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4:26" ht="14.25" customHeight="1" x14ac:dyDescent="0.3"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4:26" ht="14.25" customHeight="1" x14ac:dyDescent="0.3"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4:26" ht="14.25" customHeight="1" x14ac:dyDescent="0.3"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4:26" ht="14.25" customHeight="1" x14ac:dyDescent="0.3"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4:26" ht="14.25" customHeight="1" x14ac:dyDescent="0.3"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4:26" ht="14.25" customHeight="1" x14ac:dyDescent="0.3"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4:26" ht="14.25" customHeight="1" x14ac:dyDescent="0.3"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4:26" ht="14.25" customHeight="1" x14ac:dyDescent="0.3"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4:26" ht="14.25" customHeight="1" x14ac:dyDescent="0.3"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4:26" ht="14.25" customHeight="1" x14ac:dyDescent="0.3"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4:26" ht="14.25" customHeight="1" x14ac:dyDescent="0.3"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4:26" ht="14.25" customHeight="1" x14ac:dyDescent="0.3"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4:26" ht="14.25" customHeight="1" x14ac:dyDescent="0.3"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4:26" ht="14.25" customHeight="1" x14ac:dyDescent="0.3"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4:26" ht="14.25" customHeight="1" x14ac:dyDescent="0.3"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4:26" ht="14.25" customHeight="1" x14ac:dyDescent="0.3"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4:26" ht="14.25" customHeight="1" x14ac:dyDescent="0.3"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4:26" ht="14.25" customHeight="1" x14ac:dyDescent="0.3"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4:26" ht="14.25" customHeight="1" x14ac:dyDescent="0.3"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4:26" ht="14.25" customHeight="1" x14ac:dyDescent="0.3"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4:26" ht="14.25" customHeight="1" x14ac:dyDescent="0.3"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4:26" ht="14.25" customHeight="1" x14ac:dyDescent="0.3"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4:26" ht="14.25" customHeight="1" x14ac:dyDescent="0.3"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4:26" ht="14.25" customHeight="1" x14ac:dyDescent="0.3"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4:26" ht="14.25" customHeight="1" x14ac:dyDescent="0.3"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4:26" ht="14.25" customHeight="1" x14ac:dyDescent="0.3"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4:26" ht="14.25" customHeight="1" x14ac:dyDescent="0.3"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4:26" ht="14.25" customHeight="1" x14ac:dyDescent="0.3"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4:26" ht="14.25" customHeight="1" x14ac:dyDescent="0.3"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4:26" ht="14.25" customHeight="1" x14ac:dyDescent="0.3"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4:26" ht="14.25" customHeight="1" x14ac:dyDescent="0.3"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4:26" ht="14.25" customHeight="1" x14ac:dyDescent="0.3"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4:26" ht="14.25" customHeight="1" x14ac:dyDescent="0.3"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4:26" ht="14.25" customHeight="1" x14ac:dyDescent="0.3"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4:26" ht="14.25" customHeight="1" x14ac:dyDescent="0.3"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4:26" ht="14.25" customHeight="1" x14ac:dyDescent="0.3"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4:26" ht="14.25" customHeight="1" x14ac:dyDescent="0.3"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4:26" ht="14.25" customHeight="1" x14ac:dyDescent="0.3"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4:26" ht="14.25" customHeight="1" x14ac:dyDescent="0.3"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4:26" ht="14.25" customHeight="1" x14ac:dyDescent="0.3"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4:26" ht="14.25" customHeight="1" x14ac:dyDescent="0.3"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4:26" ht="14.25" customHeight="1" x14ac:dyDescent="0.3"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4:26" ht="14.25" customHeight="1" x14ac:dyDescent="0.3"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4:26" ht="14.25" customHeight="1" x14ac:dyDescent="0.3"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4:26" ht="14.25" customHeight="1" x14ac:dyDescent="0.3"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4:26" ht="14.25" customHeight="1" x14ac:dyDescent="0.3"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4:26" ht="14.25" customHeight="1" x14ac:dyDescent="0.3"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4:26" ht="14.25" customHeight="1" x14ac:dyDescent="0.3"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4:26" ht="14.25" customHeight="1" x14ac:dyDescent="0.3"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4:26" ht="14.25" customHeight="1" x14ac:dyDescent="0.3"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4:26" ht="14.25" customHeight="1" x14ac:dyDescent="0.3"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4:26" ht="14.25" customHeight="1" x14ac:dyDescent="0.3"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4:26" ht="14.25" customHeight="1" x14ac:dyDescent="0.3"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4:26" ht="14.25" customHeight="1" x14ac:dyDescent="0.3"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4:26" ht="14.25" customHeight="1" x14ac:dyDescent="0.3"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4:26" ht="14.25" customHeight="1" x14ac:dyDescent="0.3"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4:26" ht="14.25" customHeight="1" x14ac:dyDescent="0.3"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4:26" ht="14.25" customHeight="1" x14ac:dyDescent="0.3"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4:26" ht="14.25" customHeight="1" x14ac:dyDescent="0.3"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4:26" ht="14.25" customHeight="1" x14ac:dyDescent="0.3"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4:26" ht="14.25" customHeight="1" x14ac:dyDescent="0.3"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4:26" ht="14.25" customHeight="1" x14ac:dyDescent="0.3"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4:26" ht="14.25" customHeight="1" x14ac:dyDescent="0.3"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5">
    <mergeCell ref="A22:M22"/>
    <mergeCell ref="A1:M1"/>
    <mergeCell ref="A2:M2"/>
    <mergeCell ref="A3:M3"/>
    <mergeCell ref="A20:E20"/>
  </mergeCells>
  <phoneticPr fontId="23" type="noConversion"/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6B3A"/>
  </sheetPr>
  <dimension ref="A1:Z987"/>
  <sheetViews>
    <sheetView workbookViewId="0">
      <pane ySplit="3" topLeftCell="A13" activePane="bottomLeft" state="frozen"/>
      <selection pane="bottomLeft" activeCell="F21" sqref="F21"/>
    </sheetView>
  </sheetViews>
  <sheetFormatPr defaultColWidth="14.44140625" defaultRowHeight="15" customHeight="1" x14ac:dyDescent="0.3"/>
  <cols>
    <col min="1" max="1" width="35" customWidth="1"/>
    <col min="2" max="2" width="12" customWidth="1"/>
    <col min="3" max="3" width="32.33203125" customWidth="1"/>
    <col min="4" max="4" width="16" customWidth="1"/>
    <col min="5" max="5" width="20" customWidth="1"/>
    <col min="6" max="6" width="12" customWidth="1"/>
    <col min="7" max="7" width="28" customWidth="1"/>
    <col min="8" max="8" width="18" customWidth="1"/>
    <col min="9" max="9" width="29" customWidth="1"/>
    <col min="10" max="10" width="20" customWidth="1"/>
    <col min="11" max="26" width="8.44140625" customWidth="1"/>
  </cols>
  <sheetData>
    <row r="1" spans="1:26" ht="31.5" customHeight="1" x14ac:dyDescent="0.3">
      <c r="A1" s="75" t="s">
        <v>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26" ht="18" customHeight="1" x14ac:dyDescent="0.3">
      <c r="A2" s="78" t="s">
        <v>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26" ht="24" customHeight="1" x14ac:dyDescent="0.3">
      <c r="A3" s="68" t="s">
        <v>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26" ht="36" customHeight="1" x14ac:dyDescent="0.3">
      <c r="A4" s="2" t="s">
        <v>9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19</v>
      </c>
    </row>
    <row r="5" spans="1:26" ht="59.25" customHeight="1" x14ac:dyDescent="0.3">
      <c r="A5" s="22" t="s">
        <v>154</v>
      </c>
      <c r="B5" s="4" t="s">
        <v>23</v>
      </c>
      <c r="C5" s="4" t="s">
        <v>158</v>
      </c>
      <c r="D5" s="23" t="s">
        <v>157</v>
      </c>
      <c r="E5" s="5">
        <v>2026</v>
      </c>
      <c r="F5" s="21" t="s">
        <v>155</v>
      </c>
      <c r="G5" s="7" t="s">
        <v>43</v>
      </c>
      <c r="H5" s="7">
        <v>1</v>
      </c>
      <c r="I5" s="21" t="s">
        <v>156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59.25" customHeight="1" x14ac:dyDescent="0.3">
      <c r="A6" s="22" t="s">
        <v>154</v>
      </c>
      <c r="B6" s="4" t="s">
        <v>23</v>
      </c>
      <c r="C6" s="5" t="s">
        <v>159</v>
      </c>
      <c r="D6" s="5" t="s">
        <v>160</v>
      </c>
      <c r="E6" s="5">
        <v>2026</v>
      </c>
      <c r="F6" s="21" t="s">
        <v>155</v>
      </c>
      <c r="G6" s="7" t="s">
        <v>51</v>
      </c>
      <c r="H6" s="7">
        <v>6</v>
      </c>
      <c r="I6" s="7" t="s">
        <v>161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69" x14ac:dyDescent="0.3">
      <c r="A7" s="22" t="s">
        <v>154</v>
      </c>
      <c r="B7" s="4" t="s">
        <v>23</v>
      </c>
      <c r="C7" s="5" t="s">
        <v>162</v>
      </c>
      <c r="D7" s="5" t="s">
        <v>163</v>
      </c>
      <c r="E7" s="5">
        <v>2026</v>
      </c>
      <c r="F7" s="5" t="s">
        <v>164</v>
      </c>
      <c r="G7" s="5" t="s">
        <v>32</v>
      </c>
      <c r="H7" s="5">
        <v>0</v>
      </c>
      <c r="I7" s="5" t="s">
        <v>165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59.25" customHeight="1" x14ac:dyDescent="0.3">
      <c r="A8" s="22" t="s">
        <v>154</v>
      </c>
      <c r="B8" s="4" t="s">
        <v>23</v>
      </c>
      <c r="C8" s="5" t="s">
        <v>166</v>
      </c>
      <c r="D8" s="5" t="s">
        <v>167</v>
      </c>
      <c r="E8" s="5">
        <v>2025</v>
      </c>
      <c r="F8" s="5" t="s">
        <v>170</v>
      </c>
      <c r="G8" s="5" t="s">
        <v>32</v>
      </c>
      <c r="H8" s="5">
        <v>1</v>
      </c>
      <c r="I8" s="5" t="s">
        <v>171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59.25" customHeight="1" x14ac:dyDescent="0.3">
      <c r="A9" s="22" t="s">
        <v>154</v>
      </c>
      <c r="B9" s="4" t="s">
        <v>23</v>
      </c>
      <c r="C9" s="5" t="s">
        <v>168</v>
      </c>
      <c r="D9" s="5" t="s">
        <v>169</v>
      </c>
      <c r="E9" s="5">
        <v>2025</v>
      </c>
      <c r="F9" s="5" t="s">
        <v>170</v>
      </c>
      <c r="G9" s="5" t="s">
        <v>32</v>
      </c>
      <c r="H9" s="5">
        <v>2</v>
      </c>
      <c r="I9" s="5" t="s">
        <v>172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1.4" x14ac:dyDescent="0.3">
      <c r="A10" s="22" t="s">
        <v>154</v>
      </c>
      <c r="B10" s="4" t="s">
        <v>174</v>
      </c>
      <c r="C10" s="5" t="s">
        <v>176</v>
      </c>
      <c r="D10" s="5" t="s">
        <v>175</v>
      </c>
      <c r="E10" s="5">
        <v>2025</v>
      </c>
      <c r="F10" s="5" t="s">
        <v>164</v>
      </c>
      <c r="G10" s="5" t="s">
        <v>32</v>
      </c>
      <c r="H10" s="5" t="s">
        <v>32</v>
      </c>
      <c r="I10" s="5" t="s">
        <v>179</v>
      </c>
    </row>
    <row r="11" spans="1:26" ht="41.4" x14ac:dyDescent="0.3">
      <c r="A11" s="22" t="s">
        <v>154</v>
      </c>
      <c r="B11" s="4" t="s">
        <v>174</v>
      </c>
      <c r="C11" s="5" t="s">
        <v>177</v>
      </c>
      <c r="D11" s="5" t="s">
        <v>178</v>
      </c>
      <c r="E11" s="5">
        <v>2025</v>
      </c>
      <c r="F11" s="5" t="s">
        <v>164</v>
      </c>
      <c r="G11" s="5" t="s">
        <v>32</v>
      </c>
      <c r="H11" s="5" t="s">
        <v>32</v>
      </c>
      <c r="I11" s="5" t="s">
        <v>179</v>
      </c>
    </row>
    <row r="12" spans="1:26" ht="14.25" customHeight="1" x14ac:dyDescent="0.3"/>
    <row r="13" spans="1:26" ht="24" customHeight="1" x14ac:dyDescent="0.3">
      <c r="A13" s="68" t="s">
        <v>71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</row>
    <row r="14" spans="1:26" ht="36" customHeight="1" x14ac:dyDescent="0.3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52</v>
      </c>
      <c r="F14" s="2" t="s">
        <v>77</v>
      </c>
      <c r="G14" s="2" t="s">
        <v>78</v>
      </c>
      <c r="H14" s="2" t="s">
        <v>56</v>
      </c>
      <c r="I14" s="2" t="s">
        <v>79</v>
      </c>
      <c r="J14" s="2" t="s">
        <v>80</v>
      </c>
    </row>
    <row r="16" spans="1:26" s="28" customFormat="1" ht="16.2" customHeight="1" x14ac:dyDescent="0.3">
      <c r="A16" s="24"/>
      <c r="B16" s="24"/>
      <c r="C16" s="24"/>
      <c r="D16" s="24"/>
      <c r="E16" s="25"/>
      <c r="F16" s="26"/>
      <c r="G16" s="27"/>
      <c r="H16" s="24"/>
      <c r="I16" s="24"/>
      <c r="J16" s="24"/>
    </row>
    <row r="17" spans="1:26" s="28" customFormat="1" ht="14.4" x14ac:dyDescent="0.3">
      <c r="A17" s="79"/>
      <c r="B17" s="31"/>
      <c r="C17" s="79"/>
      <c r="D17" s="79"/>
      <c r="E17" s="81"/>
      <c r="F17" s="81"/>
      <c r="G17" s="79"/>
      <c r="H17" s="79"/>
      <c r="I17" s="79"/>
      <c r="J17" s="7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4.25" customHeight="1" x14ac:dyDescent="0.3">
      <c r="A18" s="80"/>
      <c r="B18" s="31"/>
      <c r="C18" s="80"/>
      <c r="D18" s="80"/>
      <c r="E18" s="82"/>
      <c r="F18" s="82"/>
      <c r="G18" s="80"/>
      <c r="H18" s="80"/>
      <c r="I18" s="80"/>
      <c r="J18" s="80"/>
    </row>
    <row r="19" spans="1:26" ht="24" customHeight="1" x14ac:dyDescent="0.3">
      <c r="A19" s="68" t="s">
        <v>86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60"/>
    </row>
    <row r="20" spans="1:26" ht="36" customHeight="1" x14ac:dyDescent="0.3">
      <c r="A20" s="2" t="s">
        <v>90</v>
      </c>
      <c r="B20" s="2" t="s">
        <v>93</v>
      </c>
      <c r="C20" s="2" t="s">
        <v>95</v>
      </c>
      <c r="D20" s="2" t="s">
        <v>97</v>
      </c>
      <c r="E20" s="2" t="s">
        <v>98</v>
      </c>
      <c r="F20" s="2" t="s">
        <v>100</v>
      </c>
      <c r="G20" s="2" t="s">
        <v>102</v>
      </c>
    </row>
    <row r="21" spans="1:26" ht="19.5" customHeight="1" x14ac:dyDescent="0.3">
      <c r="A21" s="11" t="s">
        <v>45</v>
      </c>
      <c r="B21" s="29">
        <v>2</v>
      </c>
      <c r="C21" s="27">
        <v>2</v>
      </c>
      <c r="D21" s="27">
        <v>5</v>
      </c>
      <c r="E21" s="27">
        <v>7</v>
      </c>
      <c r="F21" s="15">
        <f t="shared" ref="F21:F25" si="0">E21-D21</f>
        <v>2</v>
      </c>
      <c r="G21" s="11"/>
    </row>
    <row r="22" spans="1:26" ht="33.450000000000003" customHeight="1" x14ac:dyDescent="0.3">
      <c r="A22" s="12" t="s">
        <v>106</v>
      </c>
      <c r="B22" s="29">
        <v>0</v>
      </c>
      <c r="C22" s="27">
        <v>1</v>
      </c>
      <c r="D22" s="27">
        <v>0</v>
      </c>
      <c r="E22" s="27">
        <v>0</v>
      </c>
      <c r="F22" s="14">
        <f t="shared" si="0"/>
        <v>0</v>
      </c>
      <c r="G22" s="12" t="s">
        <v>173</v>
      </c>
    </row>
    <row r="23" spans="1:26" ht="19.5" customHeight="1" x14ac:dyDescent="0.3">
      <c r="A23" s="11" t="s">
        <v>108</v>
      </c>
      <c r="B23" s="29">
        <v>0</v>
      </c>
      <c r="C23" s="29">
        <v>0</v>
      </c>
      <c r="D23" s="29">
        <v>0</v>
      </c>
      <c r="E23" s="30"/>
      <c r="F23" s="15">
        <f t="shared" si="0"/>
        <v>0</v>
      </c>
      <c r="G23" s="11"/>
    </row>
    <row r="24" spans="1:26" ht="19.5" customHeight="1" x14ac:dyDescent="0.3">
      <c r="A24" s="12" t="s">
        <v>59</v>
      </c>
      <c r="B24" s="29"/>
      <c r="C24" s="27"/>
      <c r="D24" s="29"/>
      <c r="E24" s="27"/>
      <c r="F24" s="14">
        <f t="shared" si="0"/>
        <v>0</v>
      </c>
      <c r="G24" s="12"/>
    </row>
    <row r="25" spans="1:26" ht="19.5" customHeight="1" x14ac:dyDescent="0.3">
      <c r="A25" s="11" t="s">
        <v>109</v>
      </c>
      <c r="B25" s="27">
        <v>14</v>
      </c>
      <c r="C25" s="27">
        <v>55</v>
      </c>
      <c r="D25" s="29">
        <v>9</v>
      </c>
      <c r="E25" s="27">
        <v>10</v>
      </c>
      <c r="F25" s="15">
        <f t="shared" si="0"/>
        <v>1</v>
      </c>
      <c r="G25" s="11"/>
    </row>
    <row r="26" spans="1:26" ht="14.25" customHeight="1" x14ac:dyDescent="0.3"/>
    <row r="27" spans="1:26" ht="14.25" customHeight="1" x14ac:dyDescent="0.3"/>
    <row r="28" spans="1:26" ht="14.25" customHeight="1" x14ac:dyDescent="0.3"/>
    <row r="29" spans="1:26" ht="14.25" customHeight="1" x14ac:dyDescent="0.3"/>
    <row r="30" spans="1:26" ht="14.25" customHeight="1" x14ac:dyDescent="0.3"/>
    <row r="31" spans="1:26" ht="14.25" customHeight="1" x14ac:dyDescent="0.3"/>
    <row r="32" spans="1:2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</sheetData>
  <mergeCells count="14">
    <mergeCell ref="A1:M1"/>
    <mergeCell ref="A2:M2"/>
    <mergeCell ref="A3:M3"/>
    <mergeCell ref="A13:M13"/>
    <mergeCell ref="A19:M19"/>
    <mergeCell ref="A17:A18"/>
    <mergeCell ref="C17:C18"/>
    <mergeCell ref="I17:I18"/>
    <mergeCell ref="J17:J18"/>
    <mergeCell ref="D17:D18"/>
    <mergeCell ref="E17:E18"/>
    <mergeCell ref="F17:F18"/>
    <mergeCell ref="G17:G18"/>
    <mergeCell ref="H17:H18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B3500"/>
  </sheetPr>
  <dimension ref="A1:Z1004"/>
  <sheetViews>
    <sheetView workbookViewId="0">
      <pane ySplit="3" topLeftCell="A4" activePane="bottomLeft" state="frozen"/>
      <selection pane="bottomLeft" activeCell="A3" sqref="A3:M3"/>
    </sheetView>
  </sheetViews>
  <sheetFormatPr defaultColWidth="14.44140625" defaultRowHeight="15" customHeight="1" x14ac:dyDescent="0.3"/>
  <cols>
    <col min="1" max="1" width="24.109375" customWidth="1"/>
    <col min="2" max="2" width="30" customWidth="1"/>
    <col min="3" max="3" width="18" customWidth="1"/>
    <col min="4" max="4" width="24" customWidth="1"/>
    <col min="5" max="5" width="14" customWidth="1"/>
    <col min="6" max="6" width="20" customWidth="1"/>
    <col min="7" max="8" width="13" customWidth="1"/>
    <col min="9" max="9" width="22" customWidth="1"/>
    <col min="10" max="10" width="30" customWidth="1"/>
    <col min="11" max="26" width="8.44140625" customWidth="1"/>
  </cols>
  <sheetData>
    <row r="1" spans="1:26" ht="31.5" customHeight="1" x14ac:dyDescent="0.3">
      <c r="A1" s="83" t="s">
        <v>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</row>
    <row r="2" spans="1:26" ht="18" customHeight="1" x14ac:dyDescent="0.3">
      <c r="A2" s="86" t="s">
        <v>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26" ht="24" customHeight="1" x14ac:dyDescent="0.3">
      <c r="A3" s="71" t="s">
        <v>18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26" ht="36" customHeight="1" x14ac:dyDescent="0.3">
      <c r="A4" s="6" t="s">
        <v>20</v>
      </c>
      <c r="B4" s="6" t="s">
        <v>21</v>
      </c>
      <c r="C4" s="6" t="s">
        <v>22</v>
      </c>
      <c r="D4" s="6" t="s">
        <v>24</v>
      </c>
      <c r="E4" s="6" t="s">
        <v>25</v>
      </c>
      <c r="F4" s="6" t="s">
        <v>34</v>
      </c>
      <c r="G4" s="6" t="s">
        <v>35</v>
      </c>
      <c r="H4" s="6" t="s">
        <v>28</v>
      </c>
      <c r="I4" s="6" t="s">
        <v>36</v>
      </c>
      <c r="J4" s="6" t="s">
        <v>37</v>
      </c>
    </row>
    <row r="5" spans="1:26" ht="33" customHeight="1" x14ac:dyDescent="0.3">
      <c r="A5" s="11" t="s">
        <v>180</v>
      </c>
      <c r="B5" s="12" t="s">
        <v>260</v>
      </c>
      <c r="C5" s="11" t="s">
        <v>39</v>
      </c>
      <c r="D5" s="12" t="s">
        <v>256</v>
      </c>
      <c r="E5" s="38">
        <v>46122</v>
      </c>
      <c r="F5" s="11" t="s">
        <v>257</v>
      </c>
      <c r="G5" s="14">
        <v>14</v>
      </c>
      <c r="H5" s="12"/>
      <c r="I5" s="12" t="s">
        <v>258</v>
      </c>
      <c r="J5" s="12" t="s">
        <v>259</v>
      </c>
    </row>
    <row r="6" spans="1:26" ht="33" customHeight="1" x14ac:dyDescent="0.3">
      <c r="A6" s="11" t="s">
        <v>180</v>
      </c>
      <c r="B6" s="11" t="s">
        <v>265</v>
      </c>
      <c r="C6" s="11" t="s">
        <v>39</v>
      </c>
      <c r="D6" s="11" t="s">
        <v>255</v>
      </c>
      <c r="E6" s="13" t="s">
        <v>263</v>
      </c>
      <c r="F6" s="11" t="s">
        <v>264</v>
      </c>
      <c r="G6" s="15">
        <v>11</v>
      </c>
      <c r="H6" s="11"/>
      <c r="I6" s="11" t="s">
        <v>266</v>
      </c>
      <c r="J6" s="11" t="s">
        <v>39</v>
      </c>
    </row>
    <row r="7" spans="1:26" ht="33" customHeight="1" x14ac:dyDescent="0.3">
      <c r="A7" s="11" t="s">
        <v>180</v>
      </c>
      <c r="B7" s="11" t="s">
        <v>272</v>
      </c>
      <c r="C7" s="11" t="s">
        <v>262</v>
      </c>
      <c r="D7" s="12" t="s">
        <v>256</v>
      </c>
      <c r="E7" s="13" t="s">
        <v>270</v>
      </c>
      <c r="F7" s="11" t="s">
        <v>271</v>
      </c>
      <c r="G7" s="15">
        <v>4</v>
      </c>
      <c r="H7" s="11"/>
      <c r="I7" s="11" t="s">
        <v>271</v>
      </c>
      <c r="J7" s="11" t="s">
        <v>262</v>
      </c>
    </row>
    <row r="8" spans="1:26" ht="33" customHeight="1" x14ac:dyDescent="0.3">
      <c r="A8" s="11" t="s">
        <v>180</v>
      </c>
      <c r="B8" s="11" t="s">
        <v>267</v>
      </c>
      <c r="C8" s="11" t="s">
        <v>39</v>
      </c>
      <c r="D8" s="11" t="s">
        <v>255</v>
      </c>
      <c r="E8" s="13" t="s">
        <v>268</v>
      </c>
      <c r="F8" s="11" t="s">
        <v>269</v>
      </c>
      <c r="G8" s="15">
        <v>15</v>
      </c>
      <c r="H8" s="11"/>
      <c r="I8" s="11" t="s">
        <v>261</v>
      </c>
      <c r="J8" s="11" t="s">
        <v>262</v>
      </c>
    </row>
    <row r="9" spans="1:26" s="28" customFormat="1" ht="28.5" customHeight="1" x14ac:dyDescent="0.3">
      <c r="A9" s="32"/>
      <c r="B9" s="32"/>
      <c r="C9" s="32"/>
      <c r="D9" s="32"/>
      <c r="E9" s="41"/>
      <c r="F9" s="32"/>
      <c r="G9" s="29"/>
      <c r="H9" s="32"/>
      <c r="I9" s="32"/>
      <c r="J9" s="32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s="28" customFormat="1" ht="28.5" customHeight="1" x14ac:dyDescent="0.3">
      <c r="A10" s="32"/>
      <c r="B10" s="32"/>
      <c r="C10" s="32"/>
      <c r="D10" s="32"/>
      <c r="E10" s="41"/>
      <c r="F10" s="32"/>
      <c r="G10" s="29"/>
      <c r="H10" s="32"/>
      <c r="I10" s="32"/>
      <c r="J10" s="32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s="28" customFormat="1" ht="28.5" customHeight="1" x14ac:dyDescent="0.3">
      <c r="A11" s="32"/>
      <c r="B11" s="32"/>
      <c r="C11" s="32"/>
      <c r="D11" s="32"/>
      <c r="E11" s="41"/>
      <c r="F11" s="32"/>
      <c r="G11" s="29"/>
      <c r="H11" s="32"/>
      <c r="I11" s="32"/>
      <c r="J11" s="32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23.25" customHeight="1" x14ac:dyDescent="0.3">
      <c r="A12" s="40"/>
      <c r="B12" s="40"/>
      <c r="C12" s="40"/>
      <c r="D12" s="40"/>
      <c r="E12" s="40"/>
      <c r="F12" s="40"/>
      <c r="G12" s="40"/>
      <c r="H12" s="40"/>
      <c r="I12" s="40"/>
      <c r="J12" s="40"/>
    </row>
    <row r="13" spans="1:26" ht="24" customHeight="1" x14ac:dyDescent="0.3">
      <c r="A13" s="71" t="s">
        <v>46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</row>
    <row r="14" spans="1:26" ht="36" customHeight="1" x14ac:dyDescent="0.3">
      <c r="A14" s="6" t="s">
        <v>48</v>
      </c>
      <c r="B14" s="6" t="s">
        <v>49</v>
      </c>
      <c r="C14" s="6" t="s">
        <v>50</v>
      </c>
      <c r="D14" s="6" t="s">
        <v>52</v>
      </c>
      <c r="E14" s="6" t="s">
        <v>53</v>
      </c>
      <c r="F14" s="6" t="s">
        <v>24</v>
      </c>
      <c r="G14" s="6" t="s">
        <v>54</v>
      </c>
      <c r="H14" s="6" t="s">
        <v>55</v>
      </c>
      <c r="I14" s="6" t="s">
        <v>56</v>
      </c>
      <c r="J14" s="6" t="s">
        <v>57</v>
      </c>
    </row>
    <row r="15" spans="1:26" ht="21.6" customHeight="1" x14ac:dyDescent="0.3">
      <c r="A15" s="12"/>
      <c r="B15" s="12"/>
      <c r="C15" s="12"/>
      <c r="D15" s="14"/>
      <c r="E15" s="12"/>
      <c r="F15" s="12"/>
      <c r="G15" s="14"/>
      <c r="H15" s="14"/>
      <c r="I15" s="12"/>
      <c r="J15" s="14"/>
    </row>
    <row r="16" spans="1:26" ht="38.25" customHeight="1" x14ac:dyDescent="0.3">
      <c r="A16" s="12"/>
      <c r="B16" s="12"/>
      <c r="C16" s="12"/>
      <c r="D16" s="14"/>
      <c r="E16" s="12"/>
      <c r="F16" s="12"/>
      <c r="G16" s="16"/>
      <c r="H16" s="16"/>
      <c r="I16" s="12"/>
      <c r="J16" s="16"/>
    </row>
    <row r="17" spans="9:9" ht="14.25" customHeight="1" x14ac:dyDescent="0.3">
      <c r="I17" s="12"/>
    </row>
    <row r="18" spans="9:9" ht="14.25" customHeight="1" x14ac:dyDescent="0.3"/>
    <row r="19" spans="9:9" ht="14.25" customHeight="1" x14ac:dyDescent="0.3"/>
    <row r="20" spans="9:9" ht="14.25" customHeight="1" x14ac:dyDescent="0.3"/>
    <row r="21" spans="9:9" ht="14.25" customHeight="1" x14ac:dyDescent="0.3"/>
    <row r="22" spans="9:9" ht="14.25" customHeight="1" x14ac:dyDescent="0.3"/>
    <row r="23" spans="9:9" ht="14.25" customHeight="1" x14ac:dyDescent="0.3"/>
    <row r="24" spans="9:9" ht="14.25" customHeight="1" x14ac:dyDescent="0.3"/>
    <row r="25" spans="9:9" ht="14.25" customHeight="1" x14ac:dyDescent="0.3"/>
    <row r="26" spans="9:9" ht="14.25" customHeight="1" x14ac:dyDescent="0.3"/>
    <row r="27" spans="9:9" ht="14.25" customHeight="1" x14ac:dyDescent="0.3"/>
    <row r="28" spans="9:9" ht="14.25" customHeight="1" x14ac:dyDescent="0.3"/>
    <row r="29" spans="9:9" ht="14.25" customHeight="1" x14ac:dyDescent="0.3"/>
    <row r="30" spans="9:9" ht="14.25" customHeight="1" x14ac:dyDescent="0.3"/>
    <row r="31" spans="9:9" ht="14.25" customHeight="1" x14ac:dyDescent="0.3"/>
    <row r="32" spans="9:9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</sheetData>
  <mergeCells count="4">
    <mergeCell ref="A1:M1"/>
    <mergeCell ref="A2:M2"/>
    <mergeCell ref="A3:M3"/>
    <mergeCell ref="A13:M13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B2080"/>
  </sheetPr>
  <dimension ref="A1:M998"/>
  <sheetViews>
    <sheetView tabSelected="1" workbookViewId="0">
      <pane ySplit="3" topLeftCell="A12" activePane="bottomLeft" state="frozen"/>
      <selection pane="bottomLeft" activeCell="G18" sqref="G18"/>
    </sheetView>
  </sheetViews>
  <sheetFormatPr defaultColWidth="14.44140625" defaultRowHeight="15" customHeight="1" x14ac:dyDescent="0.3"/>
  <cols>
    <col min="1" max="1" width="32" customWidth="1"/>
    <col min="2" max="3" width="22" customWidth="1"/>
    <col min="4" max="5" width="12" customWidth="1"/>
    <col min="6" max="6" width="14" customWidth="1"/>
    <col min="7" max="7" width="28" customWidth="1"/>
    <col min="8" max="8" width="22" customWidth="1"/>
    <col min="9" max="9" width="30" customWidth="1"/>
    <col min="10" max="26" width="8.44140625" customWidth="1"/>
  </cols>
  <sheetData>
    <row r="1" spans="1:13" ht="31.5" customHeight="1" x14ac:dyDescent="0.3">
      <c r="A1" s="87" t="s">
        <v>110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3" ht="18" customHeight="1" x14ac:dyDescent="0.3">
      <c r="A2" s="90" t="s">
        <v>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4" customHeight="1" x14ac:dyDescent="0.3">
      <c r="A3" s="74" t="s">
        <v>111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36" customHeight="1" x14ac:dyDescent="0.3">
      <c r="A4" s="20" t="s">
        <v>112</v>
      </c>
      <c r="B4" s="20" t="s">
        <v>113</v>
      </c>
      <c r="C4" s="20" t="s">
        <v>114</v>
      </c>
      <c r="D4" s="20" t="s">
        <v>52</v>
      </c>
      <c r="E4" s="20" t="s">
        <v>77</v>
      </c>
      <c r="F4" s="20" t="s">
        <v>115</v>
      </c>
      <c r="G4" s="20" t="s">
        <v>116</v>
      </c>
      <c r="H4" s="20" t="s">
        <v>117</v>
      </c>
      <c r="I4" s="20" t="s">
        <v>118</v>
      </c>
    </row>
    <row r="5" spans="1:13" ht="26.25" customHeight="1" x14ac:dyDescent="0.3">
      <c r="A5" s="11" t="s">
        <v>295</v>
      </c>
      <c r="B5" s="11" t="s">
        <v>296</v>
      </c>
      <c r="C5" s="11" t="s">
        <v>297</v>
      </c>
      <c r="D5" s="45">
        <v>46143</v>
      </c>
      <c r="E5" s="11" t="s">
        <v>298</v>
      </c>
      <c r="F5" s="15"/>
      <c r="G5" s="11"/>
      <c r="H5" s="11"/>
      <c r="I5" s="11"/>
    </row>
    <row r="6" spans="1:13" ht="21.75" customHeight="1" x14ac:dyDescent="0.3">
      <c r="A6" s="11" t="s">
        <v>119</v>
      </c>
      <c r="B6" s="11" t="s">
        <v>120</v>
      </c>
      <c r="C6" s="11" t="s">
        <v>121</v>
      </c>
      <c r="D6" s="11" t="s">
        <v>122</v>
      </c>
      <c r="E6" s="11" t="s">
        <v>123</v>
      </c>
      <c r="F6" s="15">
        <v>100</v>
      </c>
      <c r="G6" s="11" t="s">
        <v>124</v>
      </c>
      <c r="H6" s="11" t="s">
        <v>125</v>
      </c>
      <c r="I6" s="11" t="s">
        <v>299</v>
      </c>
    </row>
    <row r="7" spans="1:13" ht="28.5" customHeight="1" x14ac:dyDescent="0.3">
      <c r="A7" s="12"/>
      <c r="B7" s="12"/>
      <c r="C7" s="12"/>
      <c r="D7" s="12"/>
      <c r="E7" s="12"/>
      <c r="F7" s="14"/>
      <c r="G7" s="12"/>
      <c r="H7" s="12"/>
      <c r="I7" s="12"/>
    </row>
    <row r="8" spans="1:13" ht="21.75" customHeight="1" x14ac:dyDescent="0.3">
      <c r="A8" s="11"/>
      <c r="B8" s="11"/>
      <c r="C8" s="11"/>
      <c r="D8" s="11"/>
      <c r="E8" s="11"/>
      <c r="F8" s="15"/>
      <c r="G8" s="11"/>
      <c r="H8" s="11"/>
      <c r="I8" s="11"/>
    </row>
    <row r="9" spans="1:13" ht="21.75" customHeight="1" x14ac:dyDescent="0.3">
      <c r="A9" s="12"/>
      <c r="B9" s="12"/>
      <c r="C9" s="12"/>
      <c r="D9" s="12"/>
      <c r="E9" s="12"/>
      <c r="F9" s="14"/>
      <c r="G9" s="12"/>
      <c r="H9" s="12"/>
      <c r="I9" s="12"/>
    </row>
    <row r="10" spans="1:13" ht="14.25" customHeight="1" x14ac:dyDescent="0.3"/>
    <row r="11" spans="1:13" ht="24" customHeight="1" x14ac:dyDescent="0.3">
      <c r="A11" s="74" t="s">
        <v>126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0"/>
    </row>
    <row r="12" spans="1:13" ht="36" customHeight="1" x14ac:dyDescent="0.3">
      <c r="A12" s="20" t="s">
        <v>127</v>
      </c>
      <c r="B12" s="20" t="s">
        <v>128</v>
      </c>
      <c r="C12" s="20" t="s">
        <v>129</v>
      </c>
      <c r="D12" s="20" t="s">
        <v>25</v>
      </c>
      <c r="E12" s="20" t="s">
        <v>130</v>
      </c>
      <c r="F12" s="20" t="s">
        <v>131</v>
      </c>
      <c r="G12" s="20" t="s">
        <v>132</v>
      </c>
      <c r="H12" s="20" t="s">
        <v>28</v>
      </c>
      <c r="I12" s="20" t="s">
        <v>50</v>
      </c>
    </row>
    <row r="13" spans="1:13" ht="30" customHeight="1" x14ac:dyDescent="0.3">
      <c r="A13" s="12" t="s">
        <v>133</v>
      </c>
      <c r="B13" s="12" t="s">
        <v>134</v>
      </c>
      <c r="C13" s="12" t="s">
        <v>293</v>
      </c>
      <c r="D13" s="11" t="s">
        <v>122</v>
      </c>
      <c r="E13" s="14">
        <v>18</v>
      </c>
      <c r="F13" s="12" t="s">
        <v>135</v>
      </c>
      <c r="G13" s="12" t="s">
        <v>136</v>
      </c>
      <c r="H13" s="14">
        <v>100</v>
      </c>
      <c r="I13" s="12" t="s">
        <v>137</v>
      </c>
    </row>
    <row r="14" spans="1:13" ht="27.75" customHeight="1" x14ac:dyDescent="0.3">
      <c r="A14" s="11" t="s">
        <v>138</v>
      </c>
      <c r="B14" s="11" t="s">
        <v>139</v>
      </c>
      <c r="C14" s="11" t="s">
        <v>294</v>
      </c>
      <c r="D14" s="11" t="s">
        <v>122</v>
      </c>
      <c r="E14" s="15">
        <v>4</v>
      </c>
      <c r="F14" s="11" t="s">
        <v>140</v>
      </c>
      <c r="G14" s="11" t="s">
        <v>141</v>
      </c>
      <c r="H14" s="15"/>
      <c r="I14" s="11" t="s">
        <v>142</v>
      </c>
    </row>
    <row r="15" spans="1:13" ht="14.25" customHeight="1" x14ac:dyDescent="0.3"/>
    <row r="16" spans="1:13" ht="24" customHeight="1" x14ac:dyDescent="0.3">
      <c r="A16" s="74" t="s">
        <v>143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60"/>
    </row>
    <row r="17" spans="1:7" ht="36" customHeight="1" x14ac:dyDescent="0.3">
      <c r="A17" s="20" t="s">
        <v>144</v>
      </c>
      <c r="B17" s="20" t="s">
        <v>93</v>
      </c>
      <c r="C17" s="20" t="s">
        <v>95</v>
      </c>
      <c r="D17" s="20" t="s">
        <v>97</v>
      </c>
      <c r="E17" s="20" t="s">
        <v>98</v>
      </c>
      <c r="F17" s="20" t="s">
        <v>145</v>
      </c>
      <c r="G17" s="20" t="s">
        <v>118</v>
      </c>
    </row>
    <row r="18" spans="1:7" ht="19.5" customHeight="1" x14ac:dyDescent="0.3">
      <c r="A18" s="11" t="s">
        <v>146</v>
      </c>
      <c r="B18" s="19"/>
      <c r="C18" s="19"/>
      <c r="D18" s="19"/>
      <c r="E18" s="19"/>
      <c r="F18" s="15">
        <f t="shared" ref="F18:F24" si="0">E18-D18</f>
        <v>0</v>
      </c>
      <c r="G18" s="11"/>
    </row>
    <row r="19" spans="1:7" ht="19.5" customHeight="1" x14ac:dyDescent="0.3">
      <c r="A19" s="12" t="s">
        <v>147</v>
      </c>
      <c r="B19" s="19"/>
      <c r="C19" s="19"/>
      <c r="D19" s="19"/>
      <c r="E19" s="19"/>
      <c r="F19" s="14">
        <f t="shared" si="0"/>
        <v>0</v>
      </c>
      <c r="G19" s="12"/>
    </row>
    <row r="20" spans="1:7" ht="19.5" customHeight="1" x14ac:dyDescent="0.3">
      <c r="A20" s="11" t="s">
        <v>148</v>
      </c>
      <c r="B20" s="19"/>
      <c r="C20" s="19"/>
      <c r="D20" s="19"/>
      <c r="E20" s="19"/>
      <c r="F20" s="15">
        <f t="shared" si="0"/>
        <v>0</v>
      </c>
      <c r="G20" s="11"/>
    </row>
    <row r="21" spans="1:7" ht="19.5" customHeight="1" x14ac:dyDescent="0.3">
      <c r="A21" s="12" t="s">
        <v>149</v>
      </c>
      <c r="B21" s="19"/>
      <c r="C21" s="19"/>
      <c r="D21" s="19"/>
      <c r="E21" s="19"/>
      <c r="F21" s="14">
        <f t="shared" si="0"/>
        <v>0</v>
      </c>
      <c r="G21" s="12"/>
    </row>
    <row r="22" spans="1:7" ht="19.5" customHeight="1" x14ac:dyDescent="0.3">
      <c r="A22" s="11" t="s">
        <v>150</v>
      </c>
      <c r="B22" s="19">
        <v>6</v>
      </c>
      <c r="C22" s="19">
        <v>8</v>
      </c>
      <c r="D22" s="10">
        <v>15</v>
      </c>
      <c r="E22" s="10">
        <v>15</v>
      </c>
      <c r="F22" s="15">
        <f t="shared" si="0"/>
        <v>0</v>
      </c>
      <c r="G22" s="11"/>
    </row>
    <row r="23" spans="1:7" ht="19.5" customHeight="1" x14ac:dyDescent="0.3">
      <c r="A23" s="12" t="s">
        <v>67</v>
      </c>
      <c r="B23" s="19"/>
      <c r="C23" s="19"/>
      <c r="D23" s="19"/>
      <c r="E23" s="19"/>
      <c r="F23" s="14">
        <f t="shared" si="0"/>
        <v>0</v>
      </c>
      <c r="G23" s="12"/>
    </row>
    <row r="24" spans="1:7" ht="19.5" customHeight="1" x14ac:dyDescent="0.3">
      <c r="A24" s="11" t="s">
        <v>152</v>
      </c>
      <c r="B24" s="19"/>
      <c r="C24" s="19"/>
      <c r="D24" s="19"/>
      <c r="E24" s="19"/>
      <c r="F24" s="15">
        <f t="shared" si="0"/>
        <v>0</v>
      </c>
      <c r="G24" s="11"/>
    </row>
    <row r="25" spans="1:7" ht="14.25" customHeight="1" x14ac:dyDescent="0.3"/>
    <row r="26" spans="1:7" ht="14.25" customHeight="1" x14ac:dyDescent="0.3"/>
    <row r="27" spans="1:7" ht="14.25" customHeight="1" x14ac:dyDescent="0.3"/>
    <row r="28" spans="1:7" ht="14.25" customHeight="1" x14ac:dyDescent="0.3"/>
    <row r="29" spans="1:7" ht="14.25" customHeight="1" x14ac:dyDescent="0.3"/>
    <row r="30" spans="1:7" ht="14.25" customHeight="1" x14ac:dyDescent="0.3"/>
    <row r="31" spans="1:7" ht="14.25" customHeight="1" x14ac:dyDescent="0.3"/>
    <row r="32" spans="1:7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</sheetData>
  <mergeCells count="5">
    <mergeCell ref="A1:M1"/>
    <mergeCell ref="A2:M2"/>
    <mergeCell ref="A3:M3"/>
    <mergeCell ref="A11:M11"/>
    <mergeCell ref="A16:M16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Özet Panel</vt:lpstr>
      <vt:lpstr>1. Eğitim-Öğretim</vt:lpstr>
      <vt:lpstr>2. Araştırma-Geliştirme</vt:lpstr>
      <vt:lpstr>3. Toplumsal Katkı</vt:lpstr>
      <vt:lpstr>4. Yönetişim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Zekeriya ÖZKAN</cp:lastModifiedBy>
  <dcterms:created xsi:type="dcterms:W3CDTF">2026-06-23T09:29:25Z</dcterms:created>
  <dcterms:modified xsi:type="dcterms:W3CDTF">2026-08-09T13:23:25Z</dcterms:modified>
</cp:coreProperties>
</file>